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00.73\netfolder\Group\07.観光産業課\04.ジオパーク推進係\06 火山博物館関係\93 施行規則\各種様式\"/>
    </mc:Choice>
  </mc:AlternateContent>
  <xr:revisionPtr revIDLastSave="0" documentId="13_ncr:1_{9F01C8B5-4589-4B47-A97F-6A42E02F6E95}" xr6:coauthVersionLast="36" xr6:coauthVersionMax="36" xr10:uidLastSave="{00000000-0000-0000-0000-000000000000}"/>
  <bookViews>
    <workbookView xWindow="0" yWindow="0" windowWidth="7905" windowHeight="3900" xr2:uid="{F1BCB5F0-4F5C-427B-9C6E-08C11E5A7B18}"/>
  </bookViews>
  <sheets>
    <sheet name="使用許可申請書（自動計算・シート保護）" sheetId="1" r:id="rId1"/>
    <sheet name="使用許可申請書（手入力用）" sheetId="2" r:id="rId2"/>
  </sheets>
  <definedNames>
    <definedName name="_xlnm.Print_Area" localSheetId="0">'使用許可申請書（自動計算・シート保護）'!$A$1:$BW$30</definedName>
    <definedName name="_xlnm.Print_Area" localSheetId="1">'使用許可申請書（手入力用）'!$A$1:$BW$31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5" i="2" l="1"/>
  <c r="BL29" i="2"/>
  <c r="BL26" i="2"/>
  <c r="BL24" i="2"/>
  <c r="BL23" i="2"/>
  <c r="BL22" i="2"/>
  <c r="BL21" i="2"/>
  <c r="BL20" i="2"/>
  <c r="AD12" i="1"/>
  <c r="BL25" i="1"/>
  <c r="M12" i="1"/>
  <c r="BL23" i="1"/>
  <c r="M21" i="1"/>
  <c r="BL21" i="1" s="1"/>
  <c r="AD12" i="2" l="1"/>
  <c r="BL28" i="2"/>
  <c r="BL27" i="2"/>
  <c r="BL25" i="2"/>
  <c r="M12" i="2"/>
  <c r="BL27" i="1"/>
  <c r="BL26" i="1"/>
  <c r="BL24" i="1"/>
  <c r="BL22" i="1"/>
  <c r="BK15" i="1"/>
  <c r="BL20" i="1" l="1"/>
  <c r="BL28" i="1" s="1"/>
</calcChain>
</file>

<file path=xl/sharedStrings.xml><?xml version="1.0" encoding="utf-8"?>
<sst xmlns="http://schemas.openxmlformats.org/spreadsheetml/2006/main" count="187" uniqueCount="70">
  <si>
    <t>別記様式（第5条関係）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3"/>
  </si>
  <si>
    <t>伊豆大島ミュージアム貸館施設使用許可申請書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</si>
  <si>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</si>
  <si>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</si>
  <si>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</si>
  <si>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東京都大島町長</t>
    <rPh sb="0" eb="2">
      <t>トウキョウ</t>
    </rPh>
    <rPh sb="2" eb="3">
      <t>ト</t>
    </rPh>
    <rPh sb="3" eb="5">
      <t>オオシマ</t>
    </rPh>
    <rPh sb="5" eb="7">
      <t>チョウチョウ</t>
    </rPh>
    <phoneticPr fontId="3"/>
  </si>
  <si>
    <t>殿</t>
    <rPh sb="0" eb="1">
      <t>トノ</t>
    </rPh>
    <phoneticPr fontId="3"/>
  </si>
  <si>
    <t>住所（所在地）</t>
    <rPh sb="0" eb="2">
      <t>ジュウショ</t>
    </rPh>
    <rPh sb="3" eb="6">
      <t>ショザイチ</t>
    </rPh>
    <phoneticPr fontId="3"/>
  </si>
  <si>
    <t>代表者氏名</t>
    <rPh sb="0" eb="3">
      <t>ダイヒョウシャ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</si>
  <si>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</si>
  <si>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申請者</t>
    <rPh sb="0" eb="3">
      <t>シンセイシャ</t>
    </rPh>
    <phoneticPr fontId="3"/>
  </si>
  <si>
    <t>次のとおり使用の許可を受けたいの申請します。</t>
    <rPh sb="0" eb="1">
      <t>ツギ</t>
    </rPh>
    <rPh sb="5" eb="7">
      <t>シヨウ</t>
    </rPh>
    <rPh sb="8" eb="10">
      <t>キョカ</t>
    </rPh>
    <rPh sb="11" eb="12">
      <t>ウ</t>
    </rPh>
    <rPh sb="16" eb="18">
      <t>シンセイ</t>
    </rPh>
    <phoneticPr fontId="3"/>
  </si>
  <si>
    <t>使用目的</t>
    <rPh sb="0" eb="2">
      <t>シヨウ</t>
    </rPh>
    <rPh sb="2" eb="4">
      <t>モクテキ</t>
    </rPh>
    <phoneticPr fontId="3"/>
  </si>
  <si>
    <t>使用責任者</t>
    <rPh sb="0" eb="2">
      <t>シヨウ</t>
    </rPh>
    <rPh sb="2" eb="5">
      <t>セキニンシャ</t>
    </rPh>
    <phoneticPr fontId="3"/>
  </si>
  <si>
    <t>上演ホール</t>
    <rPh sb="0" eb="2">
      <t>ジョウエン</t>
    </rPh>
    <phoneticPr fontId="3"/>
  </si>
  <si>
    <t>ジオノスラボ</t>
    <phoneticPr fontId="3"/>
  </si>
  <si>
    <t>予定人員</t>
    <rPh sb="0" eb="2">
      <t>ヨテイ</t>
    </rPh>
    <rPh sb="2" eb="4">
      <t>ジンイン</t>
    </rPh>
    <phoneticPr fontId="3"/>
  </si>
  <si>
    <t>使用日時</t>
    <rPh sb="0" eb="2">
      <t>シヨウ</t>
    </rPh>
    <rPh sb="2" eb="4">
      <t>ニチジ</t>
    </rPh>
    <phoneticPr fontId="3"/>
  </si>
  <si>
    <t>時</t>
    <rPh sb="0" eb="1">
      <t>ジ</t>
    </rPh>
    <phoneticPr fontId="3"/>
  </si>
  <si>
    <t>～</t>
    <phoneticPr fontId="3"/>
  </si>
  <si>
    <t>分</t>
    <rPh sb="0" eb="1">
      <t>フン</t>
    </rPh>
    <phoneticPr fontId="3"/>
  </si>
  <si>
    <t>主催者</t>
    <rPh sb="0" eb="3">
      <t>シュサイシャ</t>
    </rPh>
    <phoneticPr fontId="3"/>
  </si>
  <si>
    <t>人</t>
    <rPh sb="0" eb="1">
      <t>ヒト</t>
    </rPh>
    <phoneticPr fontId="3"/>
  </si>
  <si>
    <t>合　計</t>
    <rPh sb="0" eb="1">
      <t>ア</t>
    </rPh>
    <rPh sb="2" eb="3">
      <t>ケイ</t>
    </rPh>
    <phoneticPr fontId="3"/>
  </si>
  <si>
    <t>氏名</t>
    <rPh sb="0" eb="2">
      <t>シメイ</t>
    </rPh>
    <phoneticPr fontId="3"/>
  </si>
  <si>
    <t>mail</t>
    <phoneticPr fontId="3"/>
  </si>
  <si>
    <t>有料</t>
    <rPh sb="0" eb="2">
      <t>ユウリョウ</t>
    </rPh>
    <phoneticPr fontId="3"/>
  </si>
  <si>
    <t>無料</t>
    <rPh sb="0" eb="2">
      <t>ムリョウ</t>
    </rPh>
    <phoneticPr fontId="3"/>
  </si>
  <si>
    <t>実費徴収（材料費等）</t>
    <rPh sb="0" eb="2">
      <t>ジッピ</t>
    </rPh>
    <rPh sb="2" eb="4">
      <t>チョウシュウ</t>
    </rPh>
    <rPh sb="5" eb="8">
      <t>ザイリョウヒ</t>
    </rPh>
    <rPh sb="8" eb="9">
      <t>ナド</t>
    </rPh>
    <phoneticPr fontId="3"/>
  </si>
  <si>
    <t>☑</t>
    <phoneticPr fontId="3"/>
  </si>
  <si>
    <t>円</t>
    <rPh sb="0" eb="1">
      <t>エン</t>
    </rPh>
    <phoneticPr fontId="3"/>
  </si>
  <si>
    <t>参加費等</t>
    <rPh sb="0" eb="3">
      <t>サンカヒ</t>
    </rPh>
    <rPh sb="3" eb="4">
      <t>ナド</t>
    </rPh>
    <phoneticPr fontId="3"/>
  </si>
  <si>
    <t>冷暖房</t>
    <rPh sb="0" eb="3">
      <t>レイダンボウ</t>
    </rPh>
    <phoneticPr fontId="3"/>
  </si>
  <si>
    <t>上演ホールプロジェクター</t>
    <rPh sb="0" eb="2">
      <t>ジョウエン</t>
    </rPh>
    <phoneticPr fontId="3"/>
  </si>
  <si>
    <t>上演ホール調光操作</t>
    <rPh sb="0" eb="2">
      <t>ジョウエン</t>
    </rPh>
    <rPh sb="5" eb="7">
      <t>チョウコウ</t>
    </rPh>
    <rPh sb="7" eb="9">
      <t>ソウサ</t>
    </rPh>
    <phoneticPr fontId="3"/>
  </si>
  <si>
    <t>ジオノスギャラリープロジェクター</t>
    <phoneticPr fontId="3"/>
  </si>
  <si>
    <t>ジオノスギャラリーモニター</t>
    <phoneticPr fontId="3"/>
  </si>
  <si>
    <t>展示パネル</t>
    <rPh sb="0" eb="2">
      <t>テンジ</t>
    </rPh>
    <phoneticPr fontId="3"/>
  </si>
  <si>
    <t>小型ワイヤレスマイク3本・ワイヤレススピーカーセット1台（電池付き）</t>
    <rPh sb="0" eb="2">
      <t>コガタ</t>
    </rPh>
    <rPh sb="11" eb="12">
      <t>ホン</t>
    </rPh>
    <rPh sb="27" eb="28">
      <t>ダイ</t>
    </rPh>
    <rPh sb="29" eb="31">
      <t>デンチ</t>
    </rPh>
    <rPh sb="31" eb="32">
      <t>ツ</t>
    </rPh>
    <phoneticPr fontId="3"/>
  </si>
  <si>
    <t>中型マイク2本・スピーカー2台セット</t>
    <rPh sb="0" eb="2">
      <t>チュウガタ</t>
    </rPh>
    <rPh sb="6" eb="7">
      <t>ホン</t>
    </rPh>
    <rPh sb="14" eb="15">
      <t>ダイ</t>
    </rPh>
    <phoneticPr fontId="3"/>
  </si>
  <si>
    <t>4時間ごと
スクリーン含む</t>
    <rPh sb="1" eb="3">
      <t>ジカン</t>
    </rPh>
    <rPh sb="11" eb="12">
      <t>フク</t>
    </rPh>
    <phoneticPr fontId="3"/>
  </si>
  <si>
    <t>1時間ごと　※開始・終了時のみは無料</t>
    <rPh sb="1" eb="3">
      <t>ジカン</t>
    </rPh>
    <rPh sb="7" eb="9">
      <t>カイシ</t>
    </rPh>
    <rPh sb="10" eb="13">
      <t>シュウリョウジ</t>
    </rPh>
    <rPh sb="16" eb="18">
      <t>ムリョウ</t>
    </rPh>
    <phoneticPr fontId="3"/>
  </si>
  <si>
    <t>4時間ごと</t>
    <rPh sb="1" eb="3">
      <t>ジカン</t>
    </rPh>
    <phoneticPr fontId="3"/>
  </si>
  <si>
    <t>4時間ごと</t>
    <phoneticPr fontId="3"/>
  </si>
  <si>
    <t>4時間ごと
各種ケーブル・ミキサー付き</t>
    <rPh sb="6" eb="8">
      <t>カクシュ</t>
    </rPh>
    <rPh sb="17" eb="18">
      <t>ツ</t>
    </rPh>
    <phoneticPr fontId="3"/>
  </si>
  <si>
    <t>1回</t>
    <rPh sb="1" eb="2">
      <t>カイ</t>
    </rPh>
    <phoneticPr fontId="3"/>
  </si>
  <si>
    <t>賃借料金の3割相当額</t>
    <rPh sb="0" eb="2">
      <t>チンシャク</t>
    </rPh>
    <rPh sb="2" eb="3">
      <t>リョウ</t>
    </rPh>
    <rPh sb="3" eb="4">
      <t>キン</t>
    </rPh>
    <rPh sb="6" eb="7">
      <t>ワリ</t>
    </rPh>
    <rPh sb="7" eb="9">
      <t>ソウトウ</t>
    </rPh>
    <rPh sb="9" eb="10">
      <t>ガク</t>
    </rPh>
    <phoneticPr fontId="3"/>
  </si>
  <si>
    <t>演　台</t>
    <rPh sb="0" eb="1">
      <t>エン</t>
    </rPh>
    <rPh sb="2" eb="3">
      <t>ダイ</t>
    </rPh>
    <phoneticPr fontId="3"/>
  </si>
  <si>
    <t>金　額</t>
    <rPh sb="0" eb="1">
      <t>キン</t>
    </rPh>
    <rPh sb="2" eb="3">
      <t>ガク</t>
    </rPh>
    <phoneticPr fontId="3"/>
  </si>
  <si>
    <t>備　考</t>
    <rPh sb="0" eb="1">
      <t>ビ</t>
    </rPh>
    <rPh sb="2" eb="3">
      <t>コウ</t>
    </rPh>
    <phoneticPr fontId="3"/>
  </si>
  <si>
    <t>設 備 名 称</t>
    <rPh sb="0" eb="1">
      <t>セツ</t>
    </rPh>
    <rPh sb="2" eb="3">
      <t>ビ</t>
    </rPh>
    <rPh sb="4" eb="5">
      <t>メイ</t>
    </rPh>
    <rPh sb="6" eb="7">
      <t>ショウ</t>
    </rPh>
    <phoneticPr fontId="3"/>
  </si>
  <si>
    <t>使用料合計</t>
    <rPh sb="0" eb="3">
      <t>シヨウリョウ</t>
    </rPh>
    <rPh sb="3" eb="5">
      <t>ゴウケイ</t>
    </rPh>
    <phoneticPr fontId="3"/>
  </si>
  <si>
    <t>施設料金</t>
    <rPh sb="0" eb="2">
      <t>シセツ</t>
    </rPh>
    <rPh sb="2" eb="4">
      <t>リョウキン</t>
    </rPh>
    <phoneticPr fontId="3"/>
  </si>
  <si>
    <t>○</t>
    <phoneticPr fontId="3"/>
  </si>
  <si>
    <t>▢</t>
  </si>
  <si>
    <t>▢</t>
    <phoneticPr fontId="3"/>
  </si>
  <si>
    <t>注</t>
    <rPh sb="0" eb="1">
      <t>チュウ</t>
    </rPh>
    <phoneticPr fontId="3"/>
  </si>
  <si>
    <t>使用時間には、準備及び撤収のための時間を含みます。</t>
    <rPh sb="0" eb="2">
      <t>シヨウ</t>
    </rPh>
    <rPh sb="2" eb="4">
      <t>ジカン</t>
    </rPh>
    <rPh sb="7" eb="9">
      <t>ジュンビ</t>
    </rPh>
    <rPh sb="9" eb="10">
      <t>オヨ</t>
    </rPh>
    <rPh sb="11" eb="13">
      <t>テッシュウ</t>
    </rPh>
    <rPh sb="17" eb="19">
      <t>ジカン</t>
    </rPh>
    <rPh sb="20" eb="21">
      <t>フク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</si>
  <si>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</si>
  <si>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賃借料金の10割相当額</t>
    <rPh sb="0" eb="2">
      <t>チンシャク</t>
    </rPh>
    <rPh sb="2" eb="3">
      <t>リョウ</t>
    </rPh>
    <rPh sb="3" eb="4">
      <t>キン</t>
    </rPh>
    <rPh sb="7" eb="8">
      <t>ワリ</t>
    </rPh>
    <rPh sb="8" eb="10">
      <t>ソウトウ</t>
    </rPh>
    <rPh sb="10" eb="11">
      <t>ガク</t>
    </rPh>
    <phoneticPr fontId="3"/>
  </si>
  <si>
    <t>有料加算</t>
    <rPh sb="0" eb="2">
      <t>ユウリョウ</t>
    </rPh>
    <rPh sb="2" eb="4">
      <t>カサン</t>
    </rPh>
    <phoneticPr fontId="3"/>
  </si>
  <si>
    <t>島外加算</t>
    <rPh sb="0" eb="2">
      <t>トウガイ</t>
    </rPh>
    <rPh sb="2" eb="4">
      <t>カサン</t>
    </rPh>
    <phoneticPr fontId="3"/>
  </si>
  <si>
    <r>
      <t xml:space="preserve">該当項目
設備等
</t>
    </r>
    <r>
      <rPr>
        <sz val="9"/>
        <color theme="1"/>
        <rFont val="游ゴシック"/>
        <family val="2"/>
        <charset val="128"/>
        <scheme val="minor"/>
      </rPr>
      <t>（該当箇所に</t>
    </r>
    <r>
      <rPr>
        <sz val="9"/>
        <color theme="1"/>
        <rFont val="Segoe UI Symbol"/>
        <family val="2"/>
      </rPr>
      <t>☑</t>
    </r>
    <r>
      <rPr>
        <sz val="9"/>
        <color theme="1"/>
        <rFont val="游ゴシック"/>
        <family val="2"/>
        <charset val="128"/>
        <scheme val="minor"/>
      </rPr>
      <t>）</t>
    </r>
    <rPh sb="0" eb="2">
      <t>ガイトウ</t>
    </rPh>
    <rPh sb="2" eb="4">
      <t>コウモク</t>
    </rPh>
    <rPh sb="5" eb="7">
      <t>セツビ</t>
    </rPh>
    <rPh sb="7" eb="8">
      <t>ナド</t>
    </rPh>
    <rPh sb="8" eb="10">
      <t>セツビ</t>
    </rPh>
    <rPh sb="10" eb="12">
      <t>ガイトウ</t>
    </rPh>
    <rPh sb="12" eb="14">
      <t>カショ</t>
    </rPh>
    <phoneticPr fontId="3"/>
  </si>
  <si>
    <t>ジオノスラボ モニター</t>
    <phoneticPr fontId="3"/>
  </si>
  <si>
    <t>上演ホール 調光操作</t>
    <rPh sb="0" eb="2">
      <t>ジョウエン</t>
    </rPh>
    <rPh sb="6" eb="8">
      <t>チョウコウ</t>
    </rPh>
    <rPh sb="8" eb="10">
      <t>ソウサ</t>
    </rPh>
    <phoneticPr fontId="3"/>
  </si>
  <si>
    <t>上演ホール プロジェクター</t>
    <rPh sb="0" eb="2">
      <t>ジョウエン</t>
    </rPh>
    <phoneticPr fontId="3"/>
  </si>
  <si>
    <r>
      <t xml:space="preserve">使用施設
</t>
    </r>
    <r>
      <rPr>
        <sz val="8"/>
        <color theme="1"/>
        <rFont val="游ゴシック"/>
        <family val="3"/>
        <charset val="128"/>
        <scheme val="minor"/>
      </rPr>
      <t>（該当施設に○）</t>
    </r>
    <rPh sb="0" eb="2">
      <t>シヨウ</t>
    </rPh>
    <rPh sb="2" eb="4">
      <t>シセツ</t>
    </rPh>
    <rPh sb="6" eb="8">
      <t>ガイトウ</t>
    </rPh>
    <rPh sb="8" eb="10">
      <t>シセツ</t>
    </rPh>
    <phoneticPr fontId="3"/>
  </si>
  <si>
    <t>参加者</t>
    <rPh sb="0" eb="3">
      <t>サンカシャ</t>
    </rPh>
    <phoneticPr fontId="3"/>
  </si>
  <si>
    <r>
      <t xml:space="preserve">該当項目
設備等
</t>
    </r>
    <r>
      <rPr>
        <sz val="9"/>
        <color theme="1"/>
        <rFont val="游ゴシック"/>
        <family val="2"/>
        <charset val="128"/>
        <scheme val="minor"/>
      </rPr>
      <t>（該当箇所に</t>
    </r>
    <r>
      <rPr>
        <sz val="9"/>
        <color theme="1"/>
        <rFont val="Segoe UI Symbol"/>
        <family val="2"/>
      </rPr>
      <t>☑</t>
    </r>
    <r>
      <rPr>
        <sz val="9"/>
        <color theme="1"/>
        <rFont val="游ゴシック"/>
        <family val="2"/>
        <charset val="128"/>
        <scheme val="minor"/>
      </rPr>
      <t>）</t>
    </r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</si>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</sst>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ＭＳ ゴシック"/>
      <family val="2"/>
      <charset val="128"/>
    </font>
    <font>
      <sz val="9"/>
      <color theme="1"/>
      <name val="Segoe UI Symbol"/>
      <family val="2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distributed"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distributed" vertical="center"/>
    </xf>
    <xf numFmtId="0" fontId="0" fillId="0" borderId="4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38" fontId="0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38" fontId="0" fillId="0" borderId="5" xfId="1" applyFont="1" applyFill="1" applyBorder="1" applyAlignment="1" applyProtection="1">
      <alignment horizontal="right" vertical="center"/>
    </xf>
    <xf numFmtId="38" fontId="0" fillId="0" borderId="6" xfId="1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center"/>
    </xf>
    <xf numFmtId="38" fontId="0" fillId="0" borderId="2" xfId="1" applyFont="1" applyFill="1" applyBorder="1" applyAlignment="1" applyProtection="1">
      <alignment horizontal="right" vertical="center"/>
    </xf>
    <xf numFmtId="38" fontId="0" fillId="0" borderId="3" xfId="1" applyFont="1" applyFill="1" applyBorder="1" applyAlignment="1" applyProtection="1">
      <alignment horizontal="right" vertical="center"/>
    </xf>
    <xf numFmtId="176" fontId="0" fillId="0" borderId="3" xfId="0" applyNumberForma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top"/>
    </xf>
    <xf numFmtId="0" fontId="0" fillId="0" borderId="4" xfId="0" applyFill="1" applyBorder="1" applyAlignment="1" applyProtection="1">
      <alignment horizontal="left" vertical="top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distributed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38" fontId="0" fillId="0" borderId="2" xfId="1" applyFont="1" applyBorder="1" applyAlignment="1" applyProtection="1">
      <alignment horizontal="right" vertical="center"/>
    </xf>
    <xf numFmtId="38" fontId="0" fillId="0" borderId="3" xfId="1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E873C-6F6C-412F-969C-D84F9198BC1E}">
  <sheetPr codeName="Sheet1"/>
  <dimension ref="B1:CI307"/>
  <sheetViews>
    <sheetView tabSelected="1" view="pageBreakPreview" zoomScaleNormal="100" zoomScaleSheetLayoutView="100" workbookViewId="0">
      <selection activeCell="Q3" sqref="Q3"/>
    </sheetView>
  </sheetViews>
  <sheetFormatPr defaultRowHeight="18.75" x14ac:dyDescent="0.4"/>
  <cols>
    <col min="1" max="85" width="1.125" style="11" customWidth="1"/>
    <col min="86" max="87" width="3.75" style="11" customWidth="1"/>
    <col min="88" max="182" width="1.125" style="11" customWidth="1"/>
    <col min="183" max="16384" width="9" style="11"/>
  </cols>
  <sheetData>
    <row r="1" spans="2:86" ht="19.5" customHeight="1" x14ac:dyDescent="0.4">
      <c r="B1" s="10" t="s">
        <v>0</v>
      </c>
    </row>
    <row r="2" spans="2:86" ht="24" customHeight="1" x14ac:dyDescent="0.4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</row>
    <row r="3" spans="2:86" ht="24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38"/>
      <c r="AW3" s="38"/>
      <c r="AX3" s="38"/>
      <c r="AY3" s="38"/>
      <c r="AZ3" s="38"/>
      <c r="BA3" s="38"/>
      <c r="BB3" s="37"/>
      <c r="BC3" s="37"/>
      <c r="BD3" s="37"/>
      <c r="BE3" s="37"/>
      <c r="BF3" s="36" t="s">
        <v>4</v>
      </c>
      <c r="BG3" s="36"/>
      <c r="BH3" s="36"/>
      <c r="BI3" s="37"/>
      <c r="BJ3" s="37"/>
      <c r="BK3" s="37"/>
      <c r="BL3" s="37"/>
      <c r="BM3" s="36" t="s">
        <v>3</v>
      </c>
      <c r="BN3" s="36"/>
      <c r="BO3" s="36"/>
      <c r="BP3" s="37"/>
      <c r="BQ3" s="37"/>
      <c r="BR3" s="37"/>
      <c r="BS3" s="37"/>
      <c r="BT3" s="36" t="s">
        <v>2</v>
      </c>
      <c r="BU3" s="36"/>
      <c r="BV3" s="36"/>
    </row>
    <row r="4" spans="2:86" ht="24" customHeight="1" x14ac:dyDescent="0.4">
      <c r="B4" s="36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5" t="s">
        <v>6</v>
      </c>
      <c r="Q4" s="35"/>
      <c r="R4" s="35"/>
    </row>
    <row r="5" spans="2:86" ht="19.5" customHeight="1" x14ac:dyDescent="0.4">
      <c r="Y5" s="35" t="s">
        <v>10</v>
      </c>
      <c r="Z5" s="35"/>
      <c r="AA5" s="35"/>
      <c r="AB5" s="35"/>
      <c r="AC5" s="35"/>
      <c r="AD5" s="35"/>
      <c r="AE5" s="32" t="s">
        <v>7</v>
      </c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</row>
    <row r="6" spans="2:86" ht="19.5" customHeight="1" x14ac:dyDescent="0.4">
      <c r="Y6" s="35"/>
      <c r="Z6" s="35"/>
      <c r="AA6" s="35"/>
      <c r="AB6" s="35"/>
      <c r="AC6" s="35"/>
      <c r="AD6" s="35"/>
      <c r="AE6" s="32" t="s">
        <v>58</v>
      </c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</row>
    <row r="7" spans="2:86" ht="19.5" customHeight="1" x14ac:dyDescent="0.4">
      <c r="Y7" s="35"/>
      <c r="Z7" s="35"/>
      <c r="AA7" s="35"/>
      <c r="AB7" s="35"/>
      <c r="AC7" s="35"/>
      <c r="AD7" s="35"/>
      <c r="AE7" s="32" t="s">
        <v>8</v>
      </c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4"/>
      <c r="BU7" s="34"/>
      <c r="BV7" s="34"/>
      <c r="BW7" s="34"/>
    </row>
    <row r="8" spans="2:86" ht="19.5" customHeight="1" x14ac:dyDescent="0.4">
      <c r="Y8" s="35"/>
      <c r="Z8" s="35"/>
      <c r="AA8" s="35"/>
      <c r="AB8" s="35"/>
      <c r="AC8" s="35"/>
      <c r="AD8" s="35"/>
      <c r="AE8" s="32" t="s">
        <v>9</v>
      </c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</row>
    <row r="9" spans="2:86" ht="19.5" customHeight="1" x14ac:dyDescent="0.4">
      <c r="Y9" s="13"/>
      <c r="Z9" s="13"/>
      <c r="AA9" s="13"/>
      <c r="AB9" s="13"/>
      <c r="AC9" s="13"/>
      <c r="AD9" s="13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</row>
    <row r="10" spans="2:86" ht="19.5" customHeight="1" x14ac:dyDescent="0.4">
      <c r="B10" s="36" t="s">
        <v>11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</row>
    <row r="11" spans="2:86" ht="29.25" customHeight="1" x14ac:dyDescent="0.4">
      <c r="B11" s="39" t="s">
        <v>66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 t="s">
        <v>14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5"/>
      <c r="Z11" s="46"/>
      <c r="AA11" s="46"/>
      <c r="AB11" s="47"/>
      <c r="AC11" s="41" t="s">
        <v>15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5"/>
      <c r="AQ11" s="46"/>
      <c r="AR11" s="46"/>
      <c r="AS11" s="47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31"/>
      <c r="BM11" s="31"/>
      <c r="BN11" s="31"/>
      <c r="BO11" s="31"/>
      <c r="CH11" s="11" t="s">
        <v>53</v>
      </c>
    </row>
    <row r="12" spans="2:86" ht="19.5" customHeight="1" x14ac:dyDescent="0.4">
      <c r="B12" s="40" t="s">
        <v>52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50" t="str">
        <f>IF(Y11="○",ROUNDUP(MAX(0, MIN(BG13 + BO13 / 60, 17) - MAX(AN13 + AV13 / 60, 8.5)), 0) * 10930 +ROUNDUP(MAX(0, MIN(BG13 + BO13 / 60, 21) - MAX(AN13 + AV13 / 60, 17)), 0) * 14200, "")</f>
        <v/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48" t="s">
        <v>30</v>
      </c>
      <c r="Z12" s="48"/>
      <c r="AA12" s="48"/>
      <c r="AB12" s="48"/>
      <c r="AC12" s="22"/>
      <c r="AD12" s="51" t="str">
        <f>IF(AP11="○",ROUNDUP(MAX(0, MIN(BG13 + BO13 / 60, 17) - MAX(AN13 + AV13 / 60, 8.5)), 0) * 1800 +ROUNDUP(MAX(0, MIN(BG13 + BO13 / 60, 21) - MAX(AN13 + AV13 / 60, 17)), 0) * 2340, "")</f>
        <v/>
      </c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48" t="s">
        <v>30</v>
      </c>
      <c r="AQ12" s="48"/>
      <c r="AR12" s="48"/>
      <c r="AS12" s="49"/>
      <c r="AT12" s="19"/>
      <c r="AU12" s="20"/>
      <c r="AV12" s="20"/>
      <c r="AW12" s="20"/>
      <c r="AX12" s="21"/>
      <c r="AY12" s="21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29"/>
      <c r="BM12" s="29"/>
      <c r="BN12" s="29"/>
      <c r="BO12" s="29"/>
    </row>
    <row r="13" spans="2:86" ht="19.5" customHeight="1" x14ac:dyDescent="0.4">
      <c r="B13" s="40" t="s">
        <v>17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62"/>
      <c r="N13" s="63"/>
      <c r="O13" s="63"/>
      <c r="P13" s="63"/>
      <c r="Q13" s="63"/>
      <c r="R13" s="63"/>
      <c r="S13" s="44"/>
      <c r="T13" s="44"/>
      <c r="U13" s="44"/>
      <c r="V13" s="44"/>
      <c r="W13" s="52" t="s">
        <v>4</v>
      </c>
      <c r="X13" s="52"/>
      <c r="Y13" s="52"/>
      <c r="Z13" s="44"/>
      <c r="AA13" s="44"/>
      <c r="AB13" s="44"/>
      <c r="AC13" s="44"/>
      <c r="AD13" s="52" t="s">
        <v>3</v>
      </c>
      <c r="AE13" s="52"/>
      <c r="AF13" s="52"/>
      <c r="AG13" s="44"/>
      <c r="AH13" s="44"/>
      <c r="AI13" s="44"/>
      <c r="AJ13" s="44"/>
      <c r="AK13" s="52" t="s">
        <v>2</v>
      </c>
      <c r="AL13" s="52"/>
      <c r="AM13" s="52"/>
      <c r="AN13" s="44"/>
      <c r="AO13" s="44"/>
      <c r="AP13" s="44"/>
      <c r="AQ13" s="44"/>
      <c r="AR13" s="42" t="s">
        <v>18</v>
      </c>
      <c r="AS13" s="42"/>
      <c r="AT13" s="42"/>
      <c r="AU13" s="42"/>
      <c r="AV13" s="72"/>
      <c r="AW13" s="72"/>
      <c r="AX13" s="72"/>
      <c r="AY13" s="72"/>
      <c r="AZ13" s="42" t="s">
        <v>20</v>
      </c>
      <c r="BA13" s="42"/>
      <c r="BB13" s="42"/>
      <c r="BC13" s="42"/>
      <c r="BD13" s="42" t="s">
        <v>19</v>
      </c>
      <c r="BE13" s="42"/>
      <c r="BF13" s="42"/>
      <c r="BG13" s="44"/>
      <c r="BH13" s="44"/>
      <c r="BI13" s="44"/>
      <c r="BJ13" s="44"/>
      <c r="BK13" s="42" t="s">
        <v>18</v>
      </c>
      <c r="BL13" s="42"/>
      <c r="BM13" s="42"/>
      <c r="BN13" s="42"/>
      <c r="BO13" s="72"/>
      <c r="BP13" s="72"/>
      <c r="BQ13" s="72"/>
      <c r="BR13" s="72"/>
      <c r="BS13" s="42" t="s">
        <v>20</v>
      </c>
      <c r="BT13" s="42"/>
      <c r="BU13" s="42"/>
      <c r="BV13" s="43"/>
    </row>
    <row r="14" spans="2:86" ht="39.75" customHeight="1" x14ac:dyDescent="0.4">
      <c r="B14" s="40" t="s">
        <v>12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</row>
    <row r="15" spans="2:86" ht="19.5" customHeight="1" x14ac:dyDescent="0.4">
      <c r="B15" s="41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3"/>
      <c r="M15" s="41" t="s">
        <v>21</v>
      </c>
      <c r="N15" s="42"/>
      <c r="O15" s="42"/>
      <c r="P15" s="42"/>
      <c r="Q15" s="42"/>
      <c r="R15" s="42"/>
      <c r="S15" s="42"/>
      <c r="T15" s="42"/>
      <c r="U15" s="46"/>
      <c r="V15" s="46"/>
      <c r="W15" s="46"/>
      <c r="X15" s="46"/>
      <c r="Y15" s="46"/>
      <c r="Z15" s="46"/>
      <c r="AA15" s="46"/>
      <c r="AB15" s="46"/>
      <c r="AC15" s="42" t="s">
        <v>22</v>
      </c>
      <c r="AD15" s="42"/>
      <c r="AE15" s="42"/>
      <c r="AF15" s="42"/>
      <c r="AG15" s="15"/>
      <c r="AH15" s="41" t="s">
        <v>67</v>
      </c>
      <c r="AI15" s="42"/>
      <c r="AJ15" s="42"/>
      <c r="AK15" s="42"/>
      <c r="AL15" s="42"/>
      <c r="AM15" s="42"/>
      <c r="AN15" s="42"/>
      <c r="AO15" s="42"/>
      <c r="AP15" s="46"/>
      <c r="AQ15" s="46"/>
      <c r="AR15" s="46"/>
      <c r="AS15" s="46"/>
      <c r="AT15" s="46"/>
      <c r="AU15" s="46"/>
      <c r="AV15" s="46"/>
      <c r="AW15" s="46"/>
      <c r="AX15" s="42" t="s">
        <v>22</v>
      </c>
      <c r="AY15" s="42"/>
      <c r="AZ15" s="42"/>
      <c r="BA15" s="42"/>
      <c r="BB15" s="15"/>
      <c r="BC15" s="41" t="s">
        <v>23</v>
      </c>
      <c r="BD15" s="42"/>
      <c r="BE15" s="42"/>
      <c r="BF15" s="42"/>
      <c r="BG15" s="42"/>
      <c r="BH15" s="42"/>
      <c r="BI15" s="42"/>
      <c r="BJ15" s="42"/>
      <c r="BK15" s="42" t="str">
        <f>IF(AND(ISNUMBER(U15),ISNUMBER(AP15)),U15+AP15,"")</f>
        <v/>
      </c>
      <c r="BL15" s="42"/>
      <c r="BM15" s="42"/>
      <c r="BN15" s="42"/>
      <c r="BO15" s="42"/>
      <c r="BP15" s="42"/>
      <c r="BQ15" s="42"/>
      <c r="BR15" s="42"/>
      <c r="BS15" s="42" t="s">
        <v>22</v>
      </c>
      <c r="BT15" s="42"/>
      <c r="BU15" s="42"/>
      <c r="BV15" s="43"/>
    </row>
    <row r="16" spans="2:86" ht="19.5" customHeight="1" x14ac:dyDescent="0.4">
      <c r="B16" s="53" t="s">
        <v>13</v>
      </c>
      <c r="C16" s="48"/>
      <c r="D16" s="48"/>
      <c r="E16" s="48"/>
      <c r="F16" s="48"/>
      <c r="G16" s="48"/>
      <c r="H16" s="48"/>
      <c r="I16" s="48"/>
      <c r="J16" s="48"/>
      <c r="K16" s="48"/>
      <c r="L16" s="49"/>
      <c r="M16" s="53" t="s">
        <v>24</v>
      </c>
      <c r="N16" s="48"/>
      <c r="O16" s="48"/>
      <c r="P16" s="48"/>
      <c r="Q16" s="48"/>
      <c r="R16" s="48"/>
      <c r="S16" s="48"/>
      <c r="T16" s="48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8"/>
      <c r="AP16" s="41" t="s">
        <v>9</v>
      </c>
      <c r="AQ16" s="42"/>
      <c r="AR16" s="42"/>
      <c r="AS16" s="42"/>
      <c r="AT16" s="42"/>
      <c r="AU16" s="42"/>
      <c r="AV16" s="42"/>
      <c r="AW16" s="42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60"/>
    </row>
    <row r="17" spans="2:87" ht="19.5" customHeight="1" x14ac:dyDescent="0.4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41" t="s">
        <v>25</v>
      </c>
      <c r="N17" s="42"/>
      <c r="O17" s="42"/>
      <c r="P17" s="42"/>
      <c r="Q17" s="42"/>
      <c r="R17" s="42"/>
      <c r="S17" s="42"/>
      <c r="T17" s="42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60"/>
    </row>
    <row r="18" spans="2:87" ht="19.5" customHeight="1" x14ac:dyDescent="0.4">
      <c r="B18" s="41" t="s">
        <v>31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4" t="s">
        <v>54</v>
      </c>
      <c r="N18" s="44"/>
      <c r="O18" s="44"/>
      <c r="P18" s="44"/>
      <c r="Q18" s="42" t="s">
        <v>27</v>
      </c>
      <c r="R18" s="42"/>
      <c r="S18" s="42"/>
      <c r="T18" s="42"/>
      <c r="U18" s="42"/>
      <c r="V18" s="42"/>
      <c r="W18" s="16"/>
      <c r="X18" s="16"/>
      <c r="Y18" s="16"/>
      <c r="Z18" s="16"/>
      <c r="AA18" s="44" t="s">
        <v>54</v>
      </c>
      <c r="AB18" s="44"/>
      <c r="AC18" s="44"/>
      <c r="AD18" s="44"/>
      <c r="AE18" s="42" t="s">
        <v>28</v>
      </c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16"/>
      <c r="AY18" s="16"/>
      <c r="AZ18" s="16"/>
      <c r="BA18" s="16"/>
      <c r="BB18" s="44" t="s">
        <v>54</v>
      </c>
      <c r="BC18" s="44"/>
      <c r="BD18" s="44"/>
      <c r="BE18" s="44"/>
      <c r="BF18" s="42" t="s">
        <v>26</v>
      </c>
      <c r="BG18" s="42"/>
      <c r="BH18" s="42"/>
      <c r="BI18" s="42"/>
      <c r="BJ18" s="42"/>
      <c r="BK18" s="42"/>
      <c r="BL18" s="44"/>
      <c r="BM18" s="44"/>
      <c r="BN18" s="44"/>
      <c r="BO18" s="44"/>
      <c r="BP18" s="44"/>
      <c r="BQ18" s="44"/>
      <c r="BR18" s="44"/>
      <c r="BS18" s="44"/>
      <c r="BT18" s="42" t="s">
        <v>30</v>
      </c>
      <c r="BU18" s="42"/>
      <c r="BV18" s="43"/>
      <c r="CH18" s="17" t="s">
        <v>55</v>
      </c>
      <c r="CI18" s="18" t="s">
        <v>29</v>
      </c>
    </row>
    <row r="19" spans="2:87" ht="19.5" customHeight="1" x14ac:dyDescent="0.4">
      <c r="B19" s="82" t="s">
        <v>62</v>
      </c>
      <c r="C19" s="83"/>
      <c r="D19" s="83"/>
      <c r="E19" s="83"/>
      <c r="F19" s="83"/>
      <c r="G19" s="83"/>
      <c r="H19" s="83"/>
      <c r="I19" s="83"/>
      <c r="J19" s="83"/>
      <c r="K19" s="83"/>
      <c r="L19" s="84"/>
      <c r="M19" s="40"/>
      <c r="N19" s="40"/>
      <c r="O19" s="40"/>
      <c r="P19" s="41"/>
      <c r="Q19" s="43" t="s">
        <v>50</v>
      </c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 t="s">
        <v>49</v>
      </c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69" t="s">
        <v>48</v>
      </c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CI19" s="18"/>
    </row>
    <row r="20" spans="2:87" ht="19.5" customHeight="1" x14ac:dyDescent="0.4"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7"/>
      <c r="M20" s="64" t="s">
        <v>54</v>
      </c>
      <c r="N20" s="65"/>
      <c r="O20" s="65"/>
      <c r="P20" s="65"/>
      <c r="Q20" s="52" t="s">
        <v>61</v>
      </c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66"/>
      <c r="AT20" s="67" t="s">
        <v>59</v>
      </c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8"/>
      <c r="BL20" s="70" t="str">
        <f>IF(M20="☑",ROUNDDOWN(SUM(M12,AD12,,AZ12)*1,-1),"")</f>
        <v/>
      </c>
      <c r="BM20" s="71"/>
      <c r="BN20" s="71"/>
      <c r="BO20" s="71"/>
      <c r="BP20" s="71"/>
      <c r="BQ20" s="71"/>
      <c r="BR20" s="71"/>
      <c r="BS20" s="71"/>
      <c r="BT20" s="42" t="s">
        <v>30</v>
      </c>
      <c r="BU20" s="42"/>
      <c r="BV20" s="43"/>
      <c r="CI20" s="18"/>
    </row>
    <row r="21" spans="2:87" ht="19.5" customHeight="1" x14ac:dyDescent="0.4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7"/>
      <c r="M21" s="41" t="str">
        <f>BB18</f>
        <v>▢</v>
      </c>
      <c r="N21" s="42"/>
      <c r="O21" s="42"/>
      <c r="P21" s="42"/>
      <c r="Q21" s="52" t="s">
        <v>60</v>
      </c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66"/>
      <c r="AT21" s="67" t="s">
        <v>59</v>
      </c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8"/>
      <c r="BL21" s="70" t="str">
        <f>IF(M21="☑",ROUNDDOWN(SUM(M12,AD12,,AZ12)*1,-1),"")</f>
        <v/>
      </c>
      <c r="BM21" s="71"/>
      <c r="BN21" s="71"/>
      <c r="BO21" s="71"/>
      <c r="BP21" s="71"/>
      <c r="BQ21" s="71"/>
      <c r="BR21" s="71"/>
      <c r="BS21" s="71"/>
      <c r="BT21" s="42" t="s">
        <v>30</v>
      </c>
      <c r="BU21" s="42"/>
      <c r="BV21" s="43"/>
      <c r="CI21" s="18"/>
    </row>
    <row r="22" spans="2:87" ht="19.5" customHeight="1" x14ac:dyDescent="0.4"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7"/>
      <c r="M22" s="73" t="s">
        <v>54</v>
      </c>
      <c r="N22" s="46"/>
      <c r="O22" s="46"/>
      <c r="P22" s="46"/>
      <c r="Q22" s="52" t="s">
        <v>32</v>
      </c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66"/>
      <c r="AT22" s="67" t="s">
        <v>46</v>
      </c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8"/>
      <c r="BL22" s="70" t="str">
        <f>IF(M22="☑",ROUNDDOWN(SUM(M12,AD12,,AZ12)*0.3,-1),"")</f>
        <v/>
      </c>
      <c r="BM22" s="71"/>
      <c r="BN22" s="71"/>
      <c r="BO22" s="71"/>
      <c r="BP22" s="71"/>
      <c r="BQ22" s="71"/>
      <c r="BR22" s="71"/>
      <c r="BS22" s="71"/>
      <c r="BT22" s="42" t="s">
        <v>30</v>
      </c>
      <c r="BU22" s="42"/>
      <c r="BV22" s="43"/>
    </row>
    <row r="23" spans="2:87" ht="39" customHeight="1" x14ac:dyDescent="0.4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7"/>
      <c r="M23" s="64" t="s">
        <v>54</v>
      </c>
      <c r="N23" s="65"/>
      <c r="O23" s="65"/>
      <c r="P23" s="65"/>
      <c r="Q23" s="76" t="s">
        <v>65</v>
      </c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7"/>
      <c r="AT23" s="78" t="s">
        <v>40</v>
      </c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9"/>
      <c r="BL23" s="70" t="str">
        <f>IF(M23="☑",CEILING(((BG$13+BO$13/60)-(AN$13+AV$13/60))/4,1)*7700,"")</f>
        <v/>
      </c>
      <c r="BM23" s="71"/>
      <c r="BN23" s="71"/>
      <c r="BO23" s="71"/>
      <c r="BP23" s="71"/>
      <c r="BQ23" s="71"/>
      <c r="BR23" s="71"/>
      <c r="BS23" s="71"/>
      <c r="BT23" s="42" t="s">
        <v>30</v>
      </c>
      <c r="BU23" s="42"/>
      <c r="BV23" s="43"/>
    </row>
    <row r="24" spans="2:87" ht="39" customHeight="1" x14ac:dyDescent="0.4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7"/>
      <c r="M24" s="73" t="s">
        <v>54</v>
      </c>
      <c r="N24" s="46"/>
      <c r="O24" s="46"/>
      <c r="P24" s="46"/>
      <c r="Q24" s="52" t="s">
        <v>64</v>
      </c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66"/>
      <c r="AT24" s="78" t="s">
        <v>41</v>
      </c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8"/>
      <c r="BL24" s="70" t="str">
        <f>IF(M24="☑",CEILING(((BG$13+BO$13/60)-(AN$13+AV$13/60))/4,1)*3300,"")</f>
        <v/>
      </c>
      <c r="BM24" s="71"/>
      <c r="BN24" s="71"/>
      <c r="BO24" s="71"/>
      <c r="BP24" s="71"/>
      <c r="BQ24" s="71"/>
      <c r="BR24" s="71"/>
      <c r="BS24" s="71"/>
      <c r="BT24" s="42" t="s">
        <v>30</v>
      </c>
      <c r="BU24" s="42"/>
      <c r="BV24" s="43"/>
    </row>
    <row r="25" spans="2:87" ht="19.5" customHeight="1" x14ac:dyDescent="0.4"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7"/>
      <c r="M25" s="73" t="s">
        <v>54</v>
      </c>
      <c r="N25" s="46"/>
      <c r="O25" s="46"/>
      <c r="P25" s="46"/>
      <c r="Q25" s="52" t="s">
        <v>63</v>
      </c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66"/>
      <c r="AT25" s="68" t="s">
        <v>43</v>
      </c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66"/>
      <c r="BL25" s="70" t="str">
        <f>IF(M25="☑",CEILING(((BG$13+BO$13/60)-(AN$13+AV$13/60))/4,1)*550,"")</f>
        <v/>
      </c>
      <c r="BM25" s="71"/>
      <c r="BN25" s="71"/>
      <c r="BO25" s="71"/>
      <c r="BP25" s="71"/>
      <c r="BQ25" s="71"/>
      <c r="BR25" s="71"/>
      <c r="BS25" s="71"/>
      <c r="BT25" s="42" t="s">
        <v>30</v>
      </c>
      <c r="BU25" s="42"/>
      <c r="BV25" s="43"/>
    </row>
    <row r="26" spans="2:87" ht="56.25" customHeight="1" x14ac:dyDescent="0.4"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7"/>
      <c r="M26" s="73" t="s">
        <v>54</v>
      </c>
      <c r="N26" s="46"/>
      <c r="O26" s="46"/>
      <c r="P26" s="46"/>
      <c r="Q26" s="74" t="s">
        <v>39</v>
      </c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5"/>
      <c r="AT26" s="78" t="s">
        <v>44</v>
      </c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8"/>
      <c r="BL26" s="70" t="str">
        <f>IF(M26="☑",CEILING(((BG$13+BO$13/60)-(AN$13+AV$13/60))/4,1)*1100,"")</f>
        <v/>
      </c>
      <c r="BM26" s="71"/>
      <c r="BN26" s="71"/>
      <c r="BO26" s="71"/>
      <c r="BP26" s="71"/>
      <c r="BQ26" s="71"/>
      <c r="BR26" s="71"/>
      <c r="BS26" s="71"/>
      <c r="BT26" s="42" t="s">
        <v>30</v>
      </c>
      <c r="BU26" s="42"/>
      <c r="BV26" s="43"/>
    </row>
    <row r="27" spans="2:87" ht="35.25" customHeight="1" x14ac:dyDescent="0.4"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7"/>
      <c r="M27" s="73" t="s">
        <v>54</v>
      </c>
      <c r="N27" s="46"/>
      <c r="O27" s="46"/>
      <c r="P27" s="46"/>
      <c r="Q27" s="74" t="s">
        <v>38</v>
      </c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5"/>
      <c r="AT27" s="78" t="s">
        <v>42</v>
      </c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8"/>
      <c r="BL27" s="70" t="str">
        <f>IF(M27="☑",CEILING(((BG$13+BO$13/60)-(AN$13+AV$13/60))/4,1)*550,"")</f>
        <v/>
      </c>
      <c r="BM27" s="71"/>
      <c r="BN27" s="71"/>
      <c r="BO27" s="71"/>
      <c r="BP27" s="71"/>
      <c r="BQ27" s="71"/>
      <c r="BR27" s="71"/>
      <c r="BS27" s="71"/>
      <c r="BT27" s="42" t="s">
        <v>30</v>
      </c>
      <c r="BU27" s="42"/>
      <c r="BV27" s="43"/>
    </row>
    <row r="28" spans="2:87" ht="22.5" customHeight="1" x14ac:dyDescent="0.4">
      <c r="B28" s="41" t="s">
        <v>51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3"/>
      <c r="BL28" s="70" t="str">
        <f>IF(SUM(M12,AD12,AZ12,BL20,BL21,BL22,BL23,BL24,BL25,BL26,BL27)=0,"",SUM(M12,AD12,AZ12,BL20,BL21,BL22,BL23,BL24,BL25,BL26,BL27))</f>
        <v/>
      </c>
      <c r="BM28" s="71"/>
      <c r="BN28" s="71"/>
      <c r="BO28" s="71"/>
      <c r="BP28" s="71"/>
      <c r="BQ28" s="71"/>
      <c r="BR28" s="71"/>
      <c r="BS28" s="71"/>
      <c r="BT28" s="42" t="s">
        <v>30</v>
      </c>
      <c r="BU28" s="42"/>
      <c r="BV28" s="43"/>
    </row>
    <row r="29" spans="2:87" ht="36.75" customHeight="1" x14ac:dyDescent="0.4">
      <c r="B29" s="41" t="s">
        <v>69</v>
      </c>
      <c r="C29" s="42"/>
      <c r="D29" s="42"/>
      <c r="E29" s="42"/>
      <c r="F29" s="42"/>
      <c r="G29" s="42"/>
      <c r="H29" s="42"/>
      <c r="I29" s="42"/>
      <c r="J29" s="42"/>
      <c r="K29" s="42"/>
      <c r="L29" s="43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1"/>
    </row>
    <row r="30" spans="2:87" ht="19.5" customHeight="1" x14ac:dyDescent="0.4">
      <c r="B30" s="35" t="s">
        <v>56</v>
      </c>
      <c r="C30" s="35"/>
      <c r="D30" s="35"/>
      <c r="E30" s="36" t="s">
        <v>57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</row>
    <row r="31" spans="2:87" ht="19.5" customHeight="1" x14ac:dyDescent="0.4"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</row>
    <row r="32" spans="2:87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7.5" customHeight="1" x14ac:dyDescent="0.4"/>
    <row r="48" ht="7.5" customHeight="1" x14ac:dyDescent="0.4"/>
    <row r="49" ht="7.5" customHeight="1" x14ac:dyDescent="0.4"/>
    <row r="50" ht="7.5" customHeight="1" x14ac:dyDescent="0.4"/>
    <row r="51" ht="7.5" customHeight="1" x14ac:dyDescent="0.4"/>
    <row r="52" ht="7.5" customHeight="1" x14ac:dyDescent="0.4"/>
    <row r="53" ht="7.5" customHeight="1" x14ac:dyDescent="0.4"/>
    <row r="54" ht="7.5" customHeight="1" x14ac:dyDescent="0.4"/>
    <row r="55" ht="7.5" customHeight="1" x14ac:dyDescent="0.4"/>
    <row r="56" ht="7.5" customHeight="1" x14ac:dyDescent="0.4"/>
    <row r="57" ht="7.5" customHeight="1" x14ac:dyDescent="0.4"/>
    <row r="58" ht="7.5" customHeight="1" x14ac:dyDescent="0.4"/>
    <row r="59" ht="7.5" customHeight="1" x14ac:dyDescent="0.4"/>
    <row r="60" ht="7.5" customHeight="1" x14ac:dyDescent="0.4"/>
    <row r="61" ht="7.5" customHeight="1" x14ac:dyDescent="0.4"/>
    <row r="62" ht="7.5" customHeight="1" x14ac:dyDescent="0.4"/>
    <row r="63" ht="7.5" customHeight="1" x14ac:dyDescent="0.4"/>
    <row r="64" ht="7.5" customHeight="1" x14ac:dyDescent="0.4"/>
    <row r="65" ht="7.5" customHeight="1" x14ac:dyDescent="0.4"/>
    <row r="66" ht="7.5" customHeight="1" x14ac:dyDescent="0.4"/>
    <row r="67" ht="7.5" customHeight="1" x14ac:dyDescent="0.4"/>
    <row r="68" ht="7.5" customHeight="1" x14ac:dyDescent="0.4"/>
    <row r="69" ht="7.5" customHeight="1" x14ac:dyDescent="0.4"/>
    <row r="70" ht="7.5" customHeight="1" x14ac:dyDescent="0.4"/>
    <row r="71" ht="7.5" customHeight="1" x14ac:dyDescent="0.4"/>
    <row r="72" ht="7.5" customHeight="1" x14ac:dyDescent="0.4"/>
    <row r="73" ht="7.5" customHeight="1" x14ac:dyDescent="0.4"/>
    <row r="74" ht="7.5" customHeight="1" x14ac:dyDescent="0.4"/>
    <row r="75" ht="7.5" customHeight="1" x14ac:dyDescent="0.4"/>
    <row r="76" ht="7.5" customHeight="1" x14ac:dyDescent="0.4"/>
    <row r="77" ht="7.5" customHeight="1" x14ac:dyDescent="0.4"/>
    <row r="78" ht="7.5" customHeight="1" x14ac:dyDescent="0.4"/>
    <row r="79" ht="7.5" customHeight="1" x14ac:dyDescent="0.4"/>
    <row r="80" ht="7.5" customHeight="1" x14ac:dyDescent="0.4"/>
    <row r="81" ht="7.5" customHeight="1" x14ac:dyDescent="0.4"/>
    <row r="82" ht="7.5" customHeight="1" x14ac:dyDescent="0.4"/>
    <row r="83" ht="7.5" customHeight="1" x14ac:dyDescent="0.4"/>
    <row r="84" ht="7.5" customHeight="1" x14ac:dyDescent="0.4"/>
    <row r="85" ht="7.5" customHeight="1" x14ac:dyDescent="0.4"/>
    <row r="86" ht="7.5" customHeight="1" x14ac:dyDescent="0.4"/>
    <row r="87" ht="7.5" customHeight="1" x14ac:dyDescent="0.4"/>
    <row r="88" ht="7.5" customHeight="1" x14ac:dyDescent="0.4"/>
    <row r="89" ht="7.5" customHeight="1" x14ac:dyDescent="0.4"/>
    <row r="90" ht="7.5" customHeight="1" x14ac:dyDescent="0.4"/>
    <row r="91" ht="7.5" customHeight="1" x14ac:dyDescent="0.4"/>
    <row r="92" ht="7.5" customHeight="1" x14ac:dyDescent="0.4"/>
    <row r="93" ht="7.5" customHeight="1" x14ac:dyDescent="0.4"/>
    <row r="94" ht="7.5" customHeight="1" x14ac:dyDescent="0.4"/>
    <row r="95" ht="7.5" customHeight="1" x14ac:dyDescent="0.4"/>
    <row r="96" ht="7.5" customHeight="1" x14ac:dyDescent="0.4"/>
    <row r="97" ht="7.5" customHeight="1" x14ac:dyDescent="0.4"/>
    <row r="98" ht="7.5" customHeight="1" x14ac:dyDescent="0.4"/>
    <row r="99" ht="7.5" customHeight="1" x14ac:dyDescent="0.4"/>
    <row r="100" ht="7.5" customHeight="1" x14ac:dyDescent="0.4"/>
    <row r="101" ht="7.5" customHeight="1" x14ac:dyDescent="0.4"/>
    <row r="102" ht="7.5" customHeight="1" x14ac:dyDescent="0.4"/>
    <row r="103" ht="7.5" customHeight="1" x14ac:dyDescent="0.4"/>
    <row r="104" ht="7.5" customHeight="1" x14ac:dyDescent="0.4"/>
    <row r="105" ht="7.5" customHeight="1" x14ac:dyDescent="0.4"/>
    <row r="106" ht="7.5" customHeight="1" x14ac:dyDescent="0.4"/>
    <row r="107" ht="7.5" customHeight="1" x14ac:dyDescent="0.4"/>
    <row r="108" ht="7.5" customHeight="1" x14ac:dyDescent="0.4"/>
    <row r="109" ht="7.5" customHeight="1" x14ac:dyDescent="0.4"/>
    <row r="110" ht="7.5" customHeight="1" x14ac:dyDescent="0.4"/>
    <row r="111" ht="7.5" customHeight="1" x14ac:dyDescent="0.4"/>
    <row r="112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  <row r="217" ht="7.5" customHeight="1" x14ac:dyDescent="0.4"/>
    <row r="218" ht="7.5" customHeight="1" x14ac:dyDescent="0.4"/>
    <row r="219" ht="7.5" customHeight="1" x14ac:dyDescent="0.4"/>
    <row r="220" ht="7.5" customHeight="1" x14ac:dyDescent="0.4"/>
    <row r="221" ht="7.5" customHeight="1" x14ac:dyDescent="0.4"/>
    <row r="222" ht="7.5" customHeight="1" x14ac:dyDescent="0.4"/>
    <row r="223" ht="7.5" customHeight="1" x14ac:dyDescent="0.4"/>
    <row r="224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  <row r="251" ht="7.5" customHeight="1" x14ac:dyDescent="0.4"/>
    <row r="252" ht="7.5" customHeight="1" x14ac:dyDescent="0.4"/>
    <row r="253" ht="7.5" customHeight="1" x14ac:dyDescent="0.4"/>
    <row r="254" ht="7.5" customHeight="1" x14ac:dyDescent="0.4"/>
    <row r="255" ht="7.5" customHeight="1" x14ac:dyDescent="0.4"/>
    <row r="256" ht="7.5" customHeight="1" x14ac:dyDescent="0.4"/>
    <row r="257" ht="7.5" customHeight="1" x14ac:dyDescent="0.4"/>
    <row r="258" ht="7.5" customHeight="1" x14ac:dyDescent="0.4"/>
    <row r="259" ht="7.5" customHeight="1" x14ac:dyDescent="0.4"/>
    <row r="260" ht="7.5" customHeight="1" x14ac:dyDescent="0.4"/>
    <row r="261" ht="7.5" customHeight="1" x14ac:dyDescent="0.4"/>
    <row r="262" ht="7.5" customHeight="1" x14ac:dyDescent="0.4"/>
    <row r="263" ht="7.5" customHeight="1" x14ac:dyDescent="0.4"/>
    <row r="264" ht="7.5" customHeight="1" x14ac:dyDescent="0.4"/>
    <row r="265" ht="7.5" customHeight="1" x14ac:dyDescent="0.4"/>
    <row r="266" ht="7.5" customHeight="1" x14ac:dyDescent="0.4"/>
    <row r="267" ht="7.5" customHeight="1" x14ac:dyDescent="0.4"/>
    <row r="268" ht="7.5" customHeight="1" x14ac:dyDescent="0.4"/>
    <row r="269" ht="7.5" customHeight="1" x14ac:dyDescent="0.4"/>
    <row r="270" ht="7.5" customHeight="1" x14ac:dyDescent="0.4"/>
    <row r="271" ht="7.5" customHeight="1" x14ac:dyDescent="0.4"/>
    <row r="272" ht="7.5" customHeight="1" x14ac:dyDescent="0.4"/>
    <row r="273" ht="7.5" customHeight="1" x14ac:dyDescent="0.4"/>
    <row r="274" ht="7.5" customHeight="1" x14ac:dyDescent="0.4"/>
    <row r="275" ht="7.5" customHeight="1" x14ac:dyDescent="0.4"/>
    <row r="276" ht="7.5" customHeight="1" x14ac:dyDescent="0.4"/>
    <row r="277" ht="7.5" customHeight="1" x14ac:dyDescent="0.4"/>
    <row r="278" ht="7.5" customHeight="1" x14ac:dyDescent="0.4"/>
    <row r="279" ht="7.5" customHeight="1" x14ac:dyDescent="0.4"/>
    <row r="280" ht="7.5" customHeight="1" x14ac:dyDescent="0.4"/>
    <row r="281" ht="7.5" customHeight="1" x14ac:dyDescent="0.4"/>
    <row r="282" ht="7.5" customHeight="1" x14ac:dyDescent="0.4"/>
    <row r="283" ht="7.5" customHeight="1" x14ac:dyDescent="0.4"/>
    <row r="284" ht="7.5" customHeight="1" x14ac:dyDescent="0.4"/>
    <row r="285" ht="7.5" customHeight="1" x14ac:dyDescent="0.4"/>
    <row r="286" ht="7.5" customHeight="1" x14ac:dyDescent="0.4"/>
    <row r="287" ht="7.5" customHeight="1" x14ac:dyDescent="0.4"/>
    <row r="288" ht="7.5" customHeight="1" x14ac:dyDescent="0.4"/>
    <row r="289" ht="7.5" customHeight="1" x14ac:dyDescent="0.4"/>
    <row r="290" ht="7.5" customHeight="1" x14ac:dyDescent="0.4"/>
    <row r="291" ht="7.5" customHeight="1" x14ac:dyDescent="0.4"/>
    <row r="292" ht="7.5" customHeight="1" x14ac:dyDescent="0.4"/>
    <row r="293" ht="7.5" customHeight="1" x14ac:dyDescent="0.4"/>
    <row r="294" ht="7.5" customHeight="1" x14ac:dyDescent="0.4"/>
    <row r="295" ht="7.5" customHeight="1" x14ac:dyDescent="0.4"/>
    <row r="296" ht="7.5" customHeight="1" x14ac:dyDescent="0.4"/>
    <row r="297" ht="7.5" customHeight="1" x14ac:dyDescent="0.4"/>
    <row r="298" ht="7.5" customHeight="1" x14ac:dyDescent="0.4"/>
    <row r="299" ht="7.5" customHeight="1" x14ac:dyDescent="0.4"/>
    <row r="300" ht="7.5" customHeight="1" x14ac:dyDescent="0.4"/>
    <row r="301" ht="7.5" customHeight="1" x14ac:dyDescent="0.4"/>
    <row r="302" ht="7.5" customHeight="1" x14ac:dyDescent="0.4"/>
    <row r="303" ht="7.5" customHeight="1" x14ac:dyDescent="0.4"/>
    <row r="304" ht="7.5" customHeight="1" x14ac:dyDescent="0.4"/>
    <row r="305" ht="7.5" customHeight="1" x14ac:dyDescent="0.4"/>
    <row r="306" ht="7.5" customHeight="1" x14ac:dyDescent="0.4"/>
    <row r="307" ht="7.5" customHeight="1" x14ac:dyDescent="0.4"/>
  </sheetData>
  <sheetProtection sheet="1" objects="1" scenarios="1"/>
  <mergeCells count="129">
    <mergeCell ref="B28:BK28"/>
    <mergeCell ref="BL28:BS28"/>
    <mergeCell ref="BT28:BV28"/>
    <mergeCell ref="B30:D30"/>
    <mergeCell ref="E30:BV30"/>
    <mergeCell ref="E31:BV31"/>
    <mergeCell ref="AT22:BK22"/>
    <mergeCell ref="BL22:BS22"/>
    <mergeCell ref="BT22:BV22"/>
    <mergeCell ref="BT27:BV27"/>
    <mergeCell ref="BL23:BS23"/>
    <mergeCell ref="BL24:BS24"/>
    <mergeCell ref="BL25:BS25"/>
    <mergeCell ref="BL26:BS26"/>
    <mergeCell ref="BT23:BV23"/>
    <mergeCell ref="BT24:BV24"/>
    <mergeCell ref="BT25:BV25"/>
    <mergeCell ref="M24:P24"/>
    <mergeCell ref="BL27:BS27"/>
    <mergeCell ref="BT26:BV26"/>
    <mergeCell ref="B29:L29"/>
    <mergeCell ref="M29:BV29"/>
    <mergeCell ref="B19:L27"/>
    <mergeCell ref="AD13:AF13"/>
    <mergeCell ref="M21:P21"/>
    <mergeCell ref="Q21:AS21"/>
    <mergeCell ref="AT21:BK21"/>
    <mergeCell ref="BL21:BS21"/>
    <mergeCell ref="BT21:BV21"/>
    <mergeCell ref="M26:P26"/>
    <mergeCell ref="M27:P27"/>
    <mergeCell ref="Q26:AS26"/>
    <mergeCell ref="Q27:AS27"/>
    <mergeCell ref="Q25:AS25"/>
    <mergeCell ref="M25:P25"/>
    <mergeCell ref="Q24:AS24"/>
    <mergeCell ref="Q23:AS23"/>
    <mergeCell ref="Q22:AS22"/>
    <mergeCell ref="M22:P22"/>
    <mergeCell ref="M23:P23"/>
    <mergeCell ref="AT25:BK25"/>
    <mergeCell ref="AT26:BK26"/>
    <mergeCell ref="AT27:BK27"/>
    <mergeCell ref="AT23:BK23"/>
    <mergeCell ref="AT24:BK24"/>
    <mergeCell ref="BT20:BV20"/>
    <mergeCell ref="M20:P20"/>
    <mergeCell ref="Q20:AS20"/>
    <mergeCell ref="AT20:BK20"/>
    <mergeCell ref="M19:P19"/>
    <mergeCell ref="Q19:AS19"/>
    <mergeCell ref="AT19:BK19"/>
    <mergeCell ref="Q18:V18"/>
    <mergeCell ref="BT18:BV18"/>
    <mergeCell ref="BL18:BS18"/>
    <mergeCell ref="BF18:BK18"/>
    <mergeCell ref="AA18:AD18"/>
    <mergeCell ref="M18:P18"/>
    <mergeCell ref="AE18:AW18"/>
    <mergeCell ref="BL19:BV19"/>
    <mergeCell ref="BL20:BS20"/>
    <mergeCell ref="B18:L18"/>
    <mergeCell ref="AG13:AJ13"/>
    <mergeCell ref="AK13:AM13"/>
    <mergeCell ref="B16:L17"/>
    <mergeCell ref="M17:T17"/>
    <mergeCell ref="U16:AO16"/>
    <mergeCell ref="AX16:BV16"/>
    <mergeCell ref="M16:T16"/>
    <mergeCell ref="AP16:AW16"/>
    <mergeCell ref="M14:BV14"/>
    <mergeCell ref="B13:L13"/>
    <mergeCell ref="M13:R13"/>
    <mergeCell ref="S13:V13"/>
    <mergeCell ref="W13:Y13"/>
    <mergeCell ref="Z13:AC13"/>
    <mergeCell ref="BB18:BE18"/>
    <mergeCell ref="U17:BV17"/>
    <mergeCell ref="BK13:BN13"/>
    <mergeCell ref="BO13:BR13"/>
    <mergeCell ref="BS13:BV13"/>
    <mergeCell ref="BD13:BF13"/>
    <mergeCell ref="M15:T15"/>
    <mergeCell ref="U15:AB15"/>
    <mergeCell ref="AC15:AF15"/>
    <mergeCell ref="B10:BV10"/>
    <mergeCell ref="B11:L11"/>
    <mergeCell ref="B14:L14"/>
    <mergeCell ref="B15:L15"/>
    <mergeCell ref="BK15:BR15"/>
    <mergeCell ref="AN13:AQ13"/>
    <mergeCell ref="AR13:AU13"/>
    <mergeCell ref="AZ13:BC13"/>
    <mergeCell ref="BG13:BJ13"/>
    <mergeCell ref="BC15:BJ15"/>
    <mergeCell ref="Y11:AB11"/>
    <mergeCell ref="AP11:AS11"/>
    <mergeCell ref="M11:X11"/>
    <mergeCell ref="AC11:AO11"/>
    <mergeCell ref="B12:L12"/>
    <mergeCell ref="Y12:AB12"/>
    <mergeCell ref="AP12:AS12"/>
    <mergeCell ref="M12:X12"/>
    <mergeCell ref="AD12:AO12"/>
    <mergeCell ref="AH15:AO15"/>
    <mergeCell ref="AP15:AW15"/>
    <mergeCell ref="AX15:BA15"/>
    <mergeCell ref="AV13:AY13"/>
    <mergeCell ref="BS15:BV15"/>
    <mergeCell ref="B2:BV2"/>
    <mergeCell ref="BT3:BV3"/>
    <mergeCell ref="B4:O4"/>
    <mergeCell ref="P4:R4"/>
    <mergeCell ref="AE5:AP5"/>
    <mergeCell ref="BP3:BS3"/>
    <mergeCell ref="BM3:BO3"/>
    <mergeCell ref="BI3:BL3"/>
    <mergeCell ref="BF3:BH3"/>
    <mergeCell ref="BB3:BE3"/>
    <mergeCell ref="AV3:BA3"/>
    <mergeCell ref="AE7:AP7"/>
    <mergeCell ref="AE6:AP6"/>
    <mergeCell ref="AQ5:BS5"/>
    <mergeCell ref="AQ6:BS6"/>
    <mergeCell ref="AQ7:BS7"/>
    <mergeCell ref="AQ8:BS8"/>
    <mergeCell ref="BT7:BW7"/>
    <mergeCell ref="Y5:AD8"/>
    <mergeCell ref="AE8:AP8"/>
  </mergeCells>
  <phoneticPr fontId="3"/>
  <conditionalFormatting sqref="M14:BV14">
    <cfRule type="expression" dxfId="3" priority="4">
      <formula>ISBLANK($M$14)</formula>
    </cfRule>
  </conditionalFormatting>
  <conditionalFormatting sqref="S13:V13">
    <cfRule type="expression" dxfId="2" priority="3">
      <formula>ISBLANK($S$13)</formula>
    </cfRule>
  </conditionalFormatting>
  <conditionalFormatting sqref="Z13:AC13">
    <cfRule type="expression" dxfId="1" priority="2">
      <formula>ISBLANK($Z$13)</formula>
    </cfRule>
  </conditionalFormatting>
  <conditionalFormatting sqref="AG13:AJ13">
    <cfRule type="expression" dxfId="0" priority="1">
      <formula>ISBLANK(+$AG$13)</formula>
    </cfRule>
  </conditionalFormatting>
  <dataValidations count="2">
    <dataValidation type="list" allowBlank="1" showInputMessage="1" showErrorMessage="1" sqref="Y11:AB11 AP11:AS11" xr:uid="{52237E0C-E9FF-4CC2-BD02-39F7EE7F5123}">
      <formula1>$CH$11</formula1>
    </dataValidation>
    <dataValidation type="list" allowBlank="1" showInputMessage="1" showErrorMessage="1" sqref="AA18:AD18 M18:P18 BB18:BE18 M20:P20 M22:P27" xr:uid="{C1A1DC62-FE3E-4056-B1D5-FAD683E8AB44}">
      <formula1>$CH$18:$CI$18</formula1>
    </dataValidation>
  </dataValidations>
  <pageMargins left="0.70866141732283472" right="0.31496062992125984" top="0.86614173228346458" bottom="0.3149606299212598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9814-8E32-4135-B677-E54D1289AFF6}">
  <sheetPr codeName="Sheet2"/>
  <dimension ref="B1:CI308"/>
  <sheetViews>
    <sheetView view="pageBreakPreview" zoomScale="85" zoomScaleNormal="100" zoomScaleSheetLayoutView="85" workbookViewId="0">
      <selection activeCell="AQ7" sqref="AQ7:BS7"/>
    </sheetView>
  </sheetViews>
  <sheetFormatPr defaultRowHeight="18.75" x14ac:dyDescent="0.4"/>
  <cols>
    <col min="1" max="85" width="1.125" style="2" customWidth="1"/>
    <col min="86" max="87" width="3.75" style="2" customWidth="1"/>
    <col min="88" max="182" width="1.125" style="2" customWidth="1"/>
    <col min="183" max="16384" width="9" style="2"/>
  </cols>
  <sheetData>
    <row r="1" spans="2:86" ht="19.5" customHeight="1" x14ac:dyDescent="0.4">
      <c r="B1" s="1" t="s">
        <v>0</v>
      </c>
    </row>
    <row r="2" spans="2:86" ht="24" customHeight="1" x14ac:dyDescent="0.4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</row>
    <row r="3" spans="2:86" ht="24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94"/>
      <c r="AW3" s="94"/>
      <c r="AX3" s="94"/>
      <c r="AY3" s="94"/>
      <c r="AZ3" s="94"/>
      <c r="BA3" s="94"/>
      <c r="BB3" s="95"/>
      <c r="BC3" s="95"/>
      <c r="BD3" s="95"/>
      <c r="BE3" s="95"/>
      <c r="BF3" s="96" t="s">
        <v>4</v>
      </c>
      <c r="BG3" s="96"/>
      <c r="BH3" s="96"/>
      <c r="BI3" s="95"/>
      <c r="BJ3" s="95"/>
      <c r="BK3" s="95"/>
      <c r="BL3" s="95"/>
      <c r="BM3" s="96" t="s">
        <v>3</v>
      </c>
      <c r="BN3" s="96"/>
      <c r="BO3" s="96"/>
      <c r="BP3" s="95"/>
      <c r="BQ3" s="95"/>
      <c r="BR3" s="95"/>
      <c r="BS3" s="95"/>
      <c r="BT3" s="96" t="s">
        <v>2</v>
      </c>
      <c r="BU3" s="96"/>
      <c r="BV3" s="96"/>
    </row>
    <row r="4" spans="2:86" ht="24" customHeight="1" x14ac:dyDescent="0.4">
      <c r="B4" s="96" t="s">
        <v>5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3" t="s">
        <v>6</v>
      </c>
      <c r="Q4" s="93"/>
      <c r="R4" s="93"/>
    </row>
    <row r="5" spans="2:86" ht="19.5" customHeight="1" x14ac:dyDescent="0.4">
      <c r="Y5" s="93" t="s">
        <v>10</v>
      </c>
      <c r="Z5" s="93"/>
      <c r="AA5" s="93"/>
      <c r="AB5" s="93"/>
      <c r="AC5" s="93"/>
      <c r="AD5" s="93"/>
      <c r="AE5" s="98" t="s">
        <v>7</v>
      </c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</row>
    <row r="6" spans="2:86" ht="19.5" customHeight="1" x14ac:dyDescent="0.4">
      <c r="Y6" s="93"/>
      <c r="Z6" s="93"/>
      <c r="AA6" s="93"/>
      <c r="AB6" s="93"/>
      <c r="AC6" s="93"/>
      <c r="AD6" s="93"/>
      <c r="AE6" s="98" t="s">
        <v>58</v>
      </c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</row>
    <row r="7" spans="2:86" ht="19.5" customHeight="1" x14ac:dyDescent="0.4">
      <c r="Y7" s="93"/>
      <c r="Z7" s="93"/>
      <c r="AA7" s="93"/>
      <c r="AB7" s="93"/>
      <c r="AC7" s="93"/>
      <c r="AD7" s="93"/>
      <c r="AE7" s="98" t="s">
        <v>8</v>
      </c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7"/>
      <c r="BU7" s="97"/>
      <c r="BV7" s="97"/>
      <c r="BW7" s="97"/>
    </row>
    <row r="8" spans="2:86" ht="19.5" customHeight="1" x14ac:dyDescent="0.4">
      <c r="Y8" s="93"/>
      <c r="Z8" s="93"/>
      <c r="AA8" s="93"/>
      <c r="AB8" s="93"/>
      <c r="AC8" s="93"/>
      <c r="AD8" s="93"/>
      <c r="AE8" s="98" t="s">
        <v>9</v>
      </c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</row>
    <row r="9" spans="2:86" ht="19.5" customHeight="1" x14ac:dyDescent="0.4">
      <c r="Y9" s="4"/>
      <c r="Z9" s="4"/>
      <c r="AA9" s="4"/>
      <c r="AB9" s="4"/>
      <c r="AC9" s="4"/>
      <c r="AD9" s="4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2:86" ht="19.5" customHeight="1" x14ac:dyDescent="0.4">
      <c r="B10" s="96" t="s">
        <v>11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</row>
    <row r="11" spans="2:86" ht="28.5" customHeight="1" x14ac:dyDescent="0.4">
      <c r="B11" s="100" t="s">
        <v>66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01" t="s">
        <v>14</v>
      </c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3"/>
      <c r="Z11" s="104"/>
      <c r="AA11" s="104"/>
      <c r="AB11" s="105"/>
      <c r="AC11" s="101" t="s">
        <v>15</v>
      </c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3"/>
      <c r="AQ11" s="104"/>
      <c r="AR11" s="104"/>
      <c r="AS11" s="105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8"/>
      <c r="BM11" s="28"/>
      <c r="BN11" s="28"/>
      <c r="BO11" s="28"/>
      <c r="CH11" s="2" t="s">
        <v>53</v>
      </c>
    </row>
    <row r="12" spans="2:86" ht="19.5" customHeight="1" x14ac:dyDescent="0.4">
      <c r="B12" s="88" t="s">
        <v>52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 t="str">
        <f>IF(Y11="○",ROUNDUP(MAX(0, MIN(BG13 + BO13 / 60, 17) - MAX(AN13 + AV13 / 60, 8.5)), 0) * 21860 +ROUNDUP(MAX(0, MIN(BG13 + BO13 / 60, 21) - MAX(AN13 + AV13 / 60, 17)), 0) * 28410, "")</f>
        <v/>
      </c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1" t="s">
        <v>30</v>
      </c>
      <c r="Z12" s="91"/>
      <c r="AA12" s="91"/>
      <c r="AB12" s="91"/>
      <c r="AC12" s="25"/>
      <c r="AD12" s="90" t="str">
        <f>IF(AP11="○",ROUNDUP(MAX(0, MIN(BG13 + BO13 / 60, 17) - MAX(AN13 + AV13 / 60, 8.5)), 0) * 3600 +ROUNDUP(MAX(0, MIN(BG13 + BO13 / 60, 21) - MAX(AN13 + AV13 / 60, 17)), 0) * 4680, "")</f>
        <v/>
      </c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1" t="s">
        <v>30</v>
      </c>
      <c r="AQ12" s="91"/>
      <c r="AR12" s="91"/>
      <c r="AS12" s="92"/>
      <c r="AT12" s="23"/>
      <c r="AU12" s="23"/>
      <c r="AV12" s="23"/>
      <c r="AW12" s="23"/>
      <c r="AX12" s="24"/>
      <c r="AY12" s="24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7"/>
      <c r="BM12" s="27"/>
      <c r="BN12" s="27"/>
      <c r="BO12" s="27"/>
    </row>
    <row r="13" spans="2:86" ht="19.5" customHeight="1" x14ac:dyDescent="0.4">
      <c r="B13" s="88" t="s">
        <v>17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111"/>
      <c r="N13" s="112"/>
      <c r="O13" s="112"/>
      <c r="P13" s="112"/>
      <c r="Q13" s="112"/>
      <c r="R13" s="112"/>
      <c r="S13" s="106"/>
      <c r="T13" s="106"/>
      <c r="U13" s="106"/>
      <c r="V13" s="106"/>
      <c r="W13" s="110" t="s">
        <v>4</v>
      </c>
      <c r="X13" s="110"/>
      <c r="Y13" s="110"/>
      <c r="Z13" s="106"/>
      <c r="AA13" s="106"/>
      <c r="AB13" s="106"/>
      <c r="AC13" s="106"/>
      <c r="AD13" s="110" t="s">
        <v>3</v>
      </c>
      <c r="AE13" s="110"/>
      <c r="AF13" s="110"/>
      <c r="AG13" s="106"/>
      <c r="AH13" s="106"/>
      <c r="AI13" s="106"/>
      <c r="AJ13" s="106"/>
      <c r="AK13" s="110" t="s">
        <v>2</v>
      </c>
      <c r="AL13" s="110"/>
      <c r="AM13" s="110"/>
      <c r="AN13" s="106"/>
      <c r="AO13" s="106"/>
      <c r="AP13" s="106"/>
      <c r="AQ13" s="106"/>
      <c r="AR13" s="102" t="s">
        <v>18</v>
      </c>
      <c r="AS13" s="102"/>
      <c r="AT13" s="102"/>
      <c r="AU13" s="102"/>
      <c r="AV13" s="107"/>
      <c r="AW13" s="107"/>
      <c r="AX13" s="107"/>
      <c r="AY13" s="107"/>
      <c r="AZ13" s="102" t="s">
        <v>20</v>
      </c>
      <c r="BA13" s="102"/>
      <c r="BB13" s="102"/>
      <c r="BC13" s="102"/>
      <c r="BD13" s="102" t="s">
        <v>19</v>
      </c>
      <c r="BE13" s="102"/>
      <c r="BF13" s="102"/>
      <c r="BG13" s="106"/>
      <c r="BH13" s="106"/>
      <c r="BI13" s="106"/>
      <c r="BJ13" s="106"/>
      <c r="BK13" s="102" t="s">
        <v>18</v>
      </c>
      <c r="BL13" s="102"/>
      <c r="BM13" s="102"/>
      <c r="BN13" s="102"/>
      <c r="BO13" s="107"/>
      <c r="BP13" s="107"/>
      <c r="BQ13" s="107"/>
      <c r="BR13" s="107"/>
      <c r="BS13" s="102" t="s">
        <v>20</v>
      </c>
      <c r="BT13" s="102"/>
      <c r="BU13" s="102"/>
      <c r="BV13" s="108"/>
    </row>
    <row r="14" spans="2:86" ht="39.75" customHeight="1" x14ac:dyDescent="0.4">
      <c r="B14" s="88" t="s">
        <v>12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</row>
    <row r="15" spans="2:86" ht="19.5" customHeight="1" x14ac:dyDescent="0.4">
      <c r="B15" s="101" t="s">
        <v>16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8"/>
      <c r="M15" s="101" t="s">
        <v>21</v>
      </c>
      <c r="N15" s="102"/>
      <c r="O15" s="102"/>
      <c r="P15" s="102"/>
      <c r="Q15" s="102"/>
      <c r="R15" s="102"/>
      <c r="S15" s="102"/>
      <c r="T15" s="102"/>
      <c r="U15" s="104"/>
      <c r="V15" s="104"/>
      <c r="W15" s="104"/>
      <c r="X15" s="104"/>
      <c r="Y15" s="104"/>
      <c r="Z15" s="104"/>
      <c r="AA15" s="104"/>
      <c r="AB15" s="104"/>
      <c r="AC15" s="102" t="s">
        <v>22</v>
      </c>
      <c r="AD15" s="102"/>
      <c r="AE15" s="102"/>
      <c r="AF15" s="102"/>
      <c r="AG15" s="9"/>
      <c r="AH15" s="101" t="s">
        <v>67</v>
      </c>
      <c r="AI15" s="102"/>
      <c r="AJ15" s="102"/>
      <c r="AK15" s="102"/>
      <c r="AL15" s="102"/>
      <c r="AM15" s="102"/>
      <c r="AN15" s="102"/>
      <c r="AO15" s="102"/>
      <c r="AP15" s="104"/>
      <c r="AQ15" s="104"/>
      <c r="AR15" s="104"/>
      <c r="AS15" s="104"/>
      <c r="AT15" s="104"/>
      <c r="AU15" s="104"/>
      <c r="AV15" s="104"/>
      <c r="AW15" s="104"/>
      <c r="AX15" s="102" t="s">
        <v>22</v>
      </c>
      <c r="AY15" s="102"/>
      <c r="AZ15" s="102"/>
      <c r="BA15" s="102"/>
      <c r="BB15" s="9"/>
      <c r="BC15" s="101" t="s">
        <v>23</v>
      </c>
      <c r="BD15" s="102"/>
      <c r="BE15" s="102"/>
      <c r="BF15" s="102"/>
      <c r="BG15" s="102"/>
      <c r="BH15" s="102"/>
      <c r="BI15" s="102"/>
      <c r="BJ15" s="102"/>
      <c r="BK15" s="102" t="str">
        <f>IF(AND(ISNUMBER(U15),ISNUMBER(AP15)),U15+AP15,"")</f>
        <v/>
      </c>
      <c r="BL15" s="102"/>
      <c r="BM15" s="102"/>
      <c r="BN15" s="102"/>
      <c r="BO15" s="102"/>
      <c r="BP15" s="102"/>
      <c r="BQ15" s="102"/>
      <c r="BR15" s="102"/>
      <c r="BS15" s="102" t="s">
        <v>22</v>
      </c>
      <c r="BT15" s="102"/>
      <c r="BU15" s="102"/>
      <c r="BV15" s="108"/>
    </row>
    <row r="16" spans="2:86" ht="19.5" customHeight="1" x14ac:dyDescent="0.4">
      <c r="B16" s="113" t="s">
        <v>13</v>
      </c>
      <c r="C16" s="91"/>
      <c r="D16" s="91"/>
      <c r="E16" s="91"/>
      <c r="F16" s="91"/>
      <c r="G16" s="91"/>
      <c r="H16" s="91"/>
      <c r="I16" s="91"/>
      <c r="J16" s="91"/>
      <c r="K16" s="91"/>
      <c r="L16" s="92"/>
      <c r="M16" s="113" t="s">
        <v>24</v>
      </c>
      <c r="N16" s="91"/>
      <c r="O16" s="91"/>
      <c r="P16" s="91"/>
      <c r="Q16" s="91"/>
      <c r="R16" s="91"/>
      <c r="S16" s="91"/>
      <c r="T16" s="91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8"/>
      <c r="AP16" s="101" t="s">
        <v>9</v>
      </c>
      <c r="AQ16" s="102"/>
      <c r="AR16" s="102"/>
      <c r="AS16" s="102"/>
      <c r="AT16" s="102"/>
      <c r="AU16" s="102"/>
      <c r="AV16" s="102"/>
      <c r="AW16" s="102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20"/>
    </row>
    <row r="17" spans="2:87" ht="19.5" customHeight="1" x14ac:dyDescent="0.4"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6"/>
      <c r="M17" s="101" t="s">
        <v>25</v>
      </c>
      <c r="N17" s="102"/>
      <c r="O17" s="102"/>
      <c r="P17" s="102"/>
      <c r="Q17" s="102"/>
      <c r="R17" s="102"/>
      <c r="S17" s="102"/>
      <c r="T17" s="102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20"/>
    </row>
    <row r="18" spans="2:87" ht="19.5" customHeight="1" x14ac:dyDescent="0.4">
      <c r="B18" s="101" t="s">
        <v>31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6" t="s">
        <v>54</v>
      </c>
      <c r="N18" s="106"/>
      <c r="O18" s="106"/>
      <c r="P18" s="106"/>
      <c r="Q18" s="102" t="s">
        <v>27</v>
      </c>
      <c r="R18" s="102"/>
      <c r="S18" s="102"/>
      <c r="T18" s="102"/>
      <c r="U18" s="102"/>
      <c r="V18" s="102"/>
      <c r="W18" s="8"/>
      <c r="X18" s="8"/>
      <c r="Y18" s="8"/>
      <c r="Z18" s="8"/>
      <c r="AA18" s="106" t="s">
        <v>54</v>
      </c>
      <c r="AB18" s="106"/>
      <c r="AC18" s="106"/>
      <c r="AD18" s="106"/>
      <c r="AE18" s="102" t="s">
        <v>28</v>
      </c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8"/>
      <c r="AY18" s="8"/>
      <c r="AZ18" s="8"/>
      <c r="BA18" s="8"/>
      <c r="BB18" s="106" t="s">
        <v>54</v>
      </c>
      <c r="BC18" s="106"/>
      <c r="BD18" s="106"/>
      <c r="BE18" s="106"/>
      <c r="BF18" s="102" t="s">
        <v>26</v>
      </c>
      <c r="BG18" s="102"/>
      <c r="BH18" s="102"/>
      <c r="BI18" s="102"/>
      <c r="BJ18" s="102"/>
      <c r="BK18" s="102"/>
      <c r="BL18" s="106"/>
      <c r="BM18" s="106"/>
      <c r="BN18" s="106"/>
      <c r="BO18" s="106"/>
      <c r="BP18" s="106"/>
      <c r="BQ18" s="106"/>
      <c r="BR18" s="106"/>
      <c r="BS18" s="106"/>
      <c r="BT18" s="102" t="s">
        <v>30</v>
      </c>
      <c r="BU18" s="102"/>
      <c r="BV18" s="108"/>
      <c r="CH18" s="6" t="s">
        <v>55</v>
      </c>
      <c r="CI18" s="7" t="s">
        <v>29</v>
      </c>
    </row>
    <row r="19" spans="2:87" ht="19.5" customHeight="1" x14ac:dyDescent="0.4">
      <c r="B19" s="137" t="s">
        <v>68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9"/>
      <c r="M19" s="88"/>
      <c r="N19" s="88"/>
      <c r="O19" s="88"/>
      <c r="P19" s="101"/>
      <c r="Q19" s="108" t="s">
        <v>50</v>
      </c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 t="s">
        <v>49</v>
      </c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143" t="s">
        <v>48</v>
      </c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CI19" s="7"/>
    </row>
    <row r="20" spans="2:87" ht="19.5" customHeight="1" x14ac:dyDescent="0.4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2"/>
      <c r="M20" s="129" t="s">
        <v>54</v>
      </c>
      <c r="N20" s="104"/>
      <c r="O20" s="104"/>
      <c r="P20" s="104"/>
      <c r="Q20" s="110" t="s">
        <v>32</v>
      </c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30"/>
      <c r="AT20" s="131" t="s">
        <v>46</v>
      </c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2"/>
      <c r="BL20" s="121" t="str">
        <f>IF(M20="☑",ROUNDDOWN(SUM(M12,AD12,,AZ12)*0.3,-1),"")</f>
        <v/>
      </c>
      <c r="BM20" s="122"/>
      <c r="BN20" s="122"/>
      <c r="BO20" s="122"/>
      <c r="BP20" s="122"/>
      <c r="BQ20" s="122"/>
      <c r="BR20" s="122"/>
      <c r="BS20" s="122"/>
      <c r="BT20" s="102" t="s">
        <v>30</v>
      </c>
      <c r="BU20" s="102"/>
      <c r="BV20" s="108"/>
    </row>
    <row r="21" spans="2:87" ht="39" customHeight="1" x14ac:dyDescent="0.4"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2"/>
      <c r="M21" s="123" t="s">
        <v>54</v>
      </c>
      <c r="N21" s="124"/>
      <c r="O21" s="124"/>
      <c r="P21" s="124"/>
      <c r="Q21" s="125" t="s">
        <v>33</v>
      </c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6"/>
      <c r="AT21" s="127" t="s">
        <v>40</v>
      </c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8"/>
      <c r="BL21" s="121" t="str">
        <f>IF(M21="☑",CEILING(((BG$13+BO$13/60)-(AN$13+AV$13/60))/4,1)*7700,"")</f>
        <v/>
      </c>
      <c r="BM21" s="122"/>
      <c r="BN21" s="122"/>
      <c r="BO21" s="122"/>
      <c r="BP21" s="122"/>
      <c r="BQ21" s="122"/>
      <c r="BR21" s="122"/>
      <c r="BS21" s="122"/>
      <c r="BT21" s="102" t="s">
        <v>30</v>
      </c>
      <c r="BU21" s="102"/>
      <c r="BV21" s="108"/>
    </row>
    <row r="22" spans="2:87" ht="39" customHeight="1" x14ac:dyDescent="0.4">
      <c r="B22" s="140"/>
      <c r="C22" s="141"/>
      <c r="D22" s="141"/>
      <c r="E22" s="141"/>
      <c r="F22" s="141"/>
      <c r="G22" s="141"/>
      <c r="H22" s="141"/>
      <c r="I22" s="141"/>
      <c r="J22" s="141"/>
      <c r="K22" s="141"/>
      <c r="L22" s="142"/>
      <c r="M22" s="129" t="s">
        <v>54</v>
      </c>
      <c r="N22" s="104"/>
      <c r="O22" s="104"/>
      <c r="P22" s="104"/>
      <c r="Q22" s="110" t="s">
        <v>34</v>
      </c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30"/>
      <c r="AT22" s="127" t="s">
        <v>41</v>
      </c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2"/>
      <c r="BL22" s="121" t="str">
        <f>IF(M22="☑",CEILING(((BG$13+BO$13/60)-(AN$13+AV$13/60))/4,1)*3300,"")</f>
        <v/>
      </c>
      <c r="BM22" s="122"/>
      <c r="BN22" s="122"/>
      <c r="BO22" s="122"/>
      <c r="BP22" s="122"/>
      <c r="BQ22" s="122"/>
      <c r="BR22" s="122"/>
      <c r="BS22" s="122"/>
      <c r="BT22" s="102" t="s">
        <v>30</v>
      </c>
      <c r="BU22" s="102"/>
      <c r="BV22" s="108"/>
    </row>
    <row r="23" spans="2:87" ht="19.5" customHeight="1" x14ac:dyDescent="0.4"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2"/>
      <c r="M23" s="129" t="s">
        <v>54</v>
      </c>
      <c r="N23" s="104"/>
      <c r="O23" s="104"/>
      <c r="P23" s="104"/>
      <c r="Q23" s="110" t="s">
        <v>35</v>
      </c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30"/>
      <c r="AT23" s="131" t="s">
        <v>42</v>
      </c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2"/>
      <c r="BL23" s="121" t="str">
        <f>IF(M23="☑",CEILING(((BG$13+BO$13/60)-(AN$13+AV$13/60))/4,1)*2200,"")</f>
        <v/>
      </c>
      <c r="BM23" s="122"/>
      <c r="BN23" s="122"/>
      <c r="BO23" s="122"/>
      <c r="BP23" s="122"/>
      <c r="BQ23" s="122"/>
      <c r="BR23" s="122"/>
      <c r="BS23" s="122"/>
      <c r="BT23" s="102" t="s">
        <v>30</v>
      </c>
      <c r="BU23" s="102"/>
      <c r="BV23" s="108"/>
    </row>
    <row r="24" spans="2:87" ht="19.5" customHeight="1" x14ac:dyDescent="0.4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29" t="s">
        <v>54</v>
      </c>
      <c r="N24" s="104"/>
      <c r="O24" s="104"/>
      <c r="P24" s="104"/>
      <c r="Q24" s="110" t="s">
        <v>36</v>
      </c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30"/>
      <c r="AT24" s="131" t="s">
        <v>43</v>
      </c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2"/>
      <c r="BL24" s="121" t="str">
        <f>IF(M24="☑",CEILING(((BG$13+BO$13/60)-(AN$13+AV$13/60))/4,1)*550,"")</f>
        <v/>
      </c>
      <c r="BM24" s="122"/>
      <c r="BN24" s="122"/>
      <c r="BO24" s="122"/>
      <c r="BP24" s="122"/>
      <c r="BQ24" s="122"/>
      <c r="BR24" s="122"/>
      <c r="BS24" s="122"/>
      <c r="BT24" s="102" t="s">
        <v>30</v>
      </c>
      <c r="BU24" s="102"/>
      <c r="BV24" s="108"/>
    </row>
    <row r="25" spans="2:87" ht="56.25" customHeight="1" x14ac:dyDescent="0.4">
      <c r="B25" s="140"/>
      <c r="C25" s="141"/>
      <c r="D25" s="141"/>
      <c r="E25" s="141"/>
      <c r="F25" s="141"/>
      <c r="G25" s="141"/>
      <c r="H25" s="141"/>
      <c r="I25" s="141"/>
      <c r="J25" s="141"/>
      <c r="K25" s="141"/>
      <c r="L25" s="142"/>
      <c r="M25" s="129" t="s">
        <v>54</v>
      </c>
      <c r="N25" s="104"/>
      <c r="O25" s="104"/>
      <c r="P25" s="104"/>
      <c r="Q25" s="110" t="s">
        <v>39</v>
      </c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30"/>
      <c r="AT25" s="127" t="s">
        <v>44</v>
      </c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2"/>
      <c r="BL25" s="121" t="str">
        <f>IF(M25="☑",CEILING(((BG$13+BO$13/60)-(AN$13+AV$13/60))/4,1)*1100,"")</f>
        <v/>
      </c>
      <c r="BM25" s="122"/>
      <c r="BN25" s="122"/>
      <c r="BO25" s="122"/>
      <c r="BP25" s="122"/>
      <c r="BQ25" s="122"/>
      <c r="BR25" s="122"/>
      <c r="BS25" s="122"/>
      <c r="BT25" s="102" t="s">
        <v>30</v>
      </c>
      <c r="BU25" s="102"/>
      <c r="BV25" s="108"/>
    </row>
    <row r="26" spans="2:87" ht="35.25" customHeight="1" x14ac:dyDescent="0.4">
      <c r="B26" s="140"/>
      <c r="C26" s="141"/>
      <c r="D26" s="141"/>
      <c r="E26" s="141"/>
      <c r="F26" s="141"/>
      <c r="G26" s="141"/>
      <c r="H26" s="141"/>
      <c r="I26" s="141"/>
      <c r="J26" s="141"/>
      <c r="K26" s="141"/>
      <c r="L26" s="142"/>
      <c r="M26" s="129" t="s">
        <v>54</v>
      </c>
      <c r="N26" s="104"/>
      <c r="O26" s="104"/>
      <c r="P26" s="104"/>
      <c r="Q26" s="133" t="s">
        <v>38</v>
      </c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4"/>
      <c r="AT26" s="127" t="s">
        <v>42</v>
      </c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2"/>
      <c r="BL26" s="121" t="str">
        <f>IF(M26="☑",CEILING(((BG$13+BO$13/60)-(AN$13+AV$13/60))/4,1)*550,"")</f>
        <v/>
      </c>
      <c r="BM26" s="122"/>
      <c r="BN26" s="122"/>
      <c r="BO26" s="122"/>
      <c r="BP26" s="122"/>
      <c r="BQ26" s="122"/>
      <c r="BR26" s="122"/>
      <c r="BS26" s="122"/>
      <c r="BT26" s="102" t="s">
        <v>30</v>
      </c>
      <c r="BU26" s="102"/>
      <c r="BV26" s="108"/>
    </row>
    <row r="27" spans="2:87" x14ac:dyDescent="0.4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2"/>
      <c r="M27" s="129" t="s">
        <v>54</v>
      </c>
      <c r="N27" s="104"/>
      <c r="O27" s="104"/>
      <c r="P27" s="104"/>
      <c r="Q27" s="110" t="s">
        <v>37</v>
      </c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30"/>
      <c r="AT27" s="127" t="s">
        <v>45</v>
      </c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2"/>
      <c r="BL27" s="121" t="str">
        <f>IF(M27="☑",CEILING(((BG$13+BO$13/60)-(AN$13+AV$13/60))/4,1)*220,"")</f>
        <v/>
      </c>
      <c r="BM27" s="122"/>
      <c r="BN27" s="122"/>
      <c r="BO27" s="122"/>
      <c r="BP27" s="122"/>
      <c r="BQ27" s="122"/>
      <c r="BR27" s="122"/>
      <c r="BS27" s="122"/>
      <c r="BT27" s="102" t="s">
        <v>30</v>
      </c>
      <c r="BU27" s="102"/>
      <c r="BV27" s="108"/>
    </row>
    <row r="28" spans="2:87" ht="19.5" customHeight="1" x14ac:dyDescent="0.4">
      <c r="B28" s="140"/>
      <c r="C28" s="141"/>
      <c r="D28" s="141"/>
      <c r="E28" s="141"/>
      <c r="F28" s="141"/>
      <c r="G28" s="141"/>
      <c r="H28" s="141"/>
      <c r="I28" s="141"/>
      <c r="J28" s="141"/>
      <c r="K28" s="141"/>
      <c r="L28" s="142"/>
      <c r="M28" s="123" t="s">
        <v>54</v>
      </c>
      <c r="N28" s="124"/>
      <c r="O28" s="124"/>
      <c r="P28" s="124"/>
      <c r="Q28" s="125" t="s">
        <v>47</v>
      </c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6"/>
      <c r="AT28" s="135" t="s">
        <v>45</v>
      </c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6"/>
      <c r="BL28" s="121" t="str">
        <f>IF(M28="☑",CEILING(((BG$13+BO$13/60)-(AN$13+AV$13/60))/4,1)*550,"")</f>
        <v/>
      </c>
      <c r="BM28" s="122"/>
      <c r="BN28" s="122"/>
      <c r="BO28" s="122"/>
      <c r="BP28" s="122"/>
      <c r="BQ28" s="122"/>
      <c r="BR28" s="122"/>
      <c r="BS28" s="122"/>
      <c r="BT28" s="102" t="s">
        <v>30</v>
      </c>
      <c r="BU28" s="102"/>
      <c r="BV28" s="108"/>
    </row>
    <row r="29" spans="2:87" ht="19.5" customHeight="1" x14ac:dyDescent="0.4">
      <c r="B29" s="101" t="s">
        <v>51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8"/>
      <c r="BL29" s="121" t="str">
        <f>IF(SUM(M12,AD12,AZ12,BL20,BL21,BL22,BL23,BL24,BL25,BL26,BL27,BL28)=0,"",SUM(M12,AD12,AZ12,BL20,BL21,BL22,BL23,BL24,BL25,BL26,BL27,BL28))</f>
        <v/>
      </c>
      <c r="BM29" s="122"/>
      <c r="BN29" s="122"/>
      <c r="BO29" s="122"/>
      <c r="BP29" s="122"/>
      <c r="BQ29" s="122"/>
      <c r="BR29" s="122"/>
      <c r="BS29" s="122"/>
      <c r="BT29" s="102" t="s">
        <v>30</v>
      </c>
      <c r="BU29" s="102"/>
      <c r="BV29" s="108"/>
    </row>
    <row r="30" spans="2:87" s="11" customFormat="1" ht="36.75" customHeight="1" x14ac:dyDescent="0.4">
      <c r="B30" s="41" t="s">
        <v>69</v>
      </c>
      <c r="C30" s="42"/>
      <c r="D30" s="42"/>
      <c r="E30" s="42"/>
      <c r="F30" s="42"/>
      <c r="G30" s="42"/>
      <c r="H30" s="42"/>
      <c r="I30" s="42"/>
      <c r="J30" s="42"/>
      <c r="K30" s="42"/>
      <c r="L30" s="43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1"/>
    </row>
    <row r="31" spans="2:87" ht="19.5" customHeight="1" x14ac:dyDescent="0.4">
      <c r="B31" s="93" t="s">
        <v>56</v>
      </c>
      <c r="C31" s="93"/>
      <c r="D31" s="93"/>
      <c r="E31" s="96" t="s">
        <v>57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</row>
    <row r="32" spans="2:87" ht="19.5" customHeight="1" x14ac:dyDescent="0.4"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</row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7.5" customHeight="1" x14ac:dyDescent="0.4"/>
    <row r="49" ht="7.5" customHeight="1" x14ac:dyDescent="0.4"/>
    <row r="50" ht="7.5" customHeight="1" x14ac:dyDescent="0.4"/>
    <row r="51" ht="7.5" customHeight="1" x14ac:dyDescent="0.4"/>
    <row r="52" ht="7.5" customHeight="1" x14ac:dyDescent="0.4"/>
    <row r="53" ht="7.5" customHeight="1" x14ac:dyDescent="0.4"/>
    <row r="54" ht="7.5" customHeight="1" x14ac:dyDescent="0.4"/>
    <row r="55" ht="7.5" customHeight="1" x14ac:dyDescent="0.4"/>
    <row r="56" ht="7.5" customHeight="1" x14ac:dyDescent="0.4"/>
    <row r="57" ht="7.5" customHeight="1" x14ac:dyDescent="0.4"/>
    <row r="58" ht="7.5" customHeight="1" x14ac:dyDescent="0.4"/>
    <row r="59" ht="7.5" customHeight="1" x14ac:dyDescent="0.4"/>
    <row r="60" ht="7.5" customHeight="1" x14ac:dyDescent="0.4"/>
    <row r="61" ht="7.5" customHeight="1" x14ac:dyDescent="0.4"/>
    <row r="62" ht="7.5" customHeight="1" x14ac:dyDescent="0.4"/>
    <row r="63" ht="7.5" customHeight="1" x14ac:dyDescent="0.4"/>
    <row r="64" ht="7.5" customHeight="1" x14ac:dyDescent="0.4"/>
    <row r="65" ht="7.5" customHeight="1" x14ac:dyDescent="0.4"/>
    <row r="66" ht="7.5" customHeight="1" x14ac:dyDescent="0.4"/>
    <row r="67" ht="7.5" customHeight="1" x14ac:dyDescent="0.4"/>
    <row r="68" ht="7.5" customHeight="1" x14ac:dyDescent="0.4"/>
    <row r="69" ht="7.5" customHeight="1" x14ac:dyDescent="0.4"/>
    <row r="70" ht="7.5" customHeight="1" x14ac:dyDescent="0.4"/>
    <row r="71" ht="7.5" customHeight="1" x14ac:dyDescent="0.4"/>
    <row r="72" ht="7.5" customHeight="1" x14ac:dyDescent="0.4"/>
    <row r="73" ht="7.5" customHeight="1" x14ac:dyDescent="0.4"/>
    <row r="74" ht="7.5" customHeight="1" x14ac:dyDescent="0.4"/>
    <row r="75" ht="7.5" customHeight="1" x14ac:dyDescent="0.4"/>
    <row r="76" ht="7.5" customHeight="1" x14ac:dyDescent="0.4"/>
    <row r="77" ht="7.5" customHeight="1" x14ac:dyDescent="0.4"/>
    <row r="78" ht="7.5" customHeight="1" x14ac:dyDescent="0.4"/>
    <row r="79" ht="7.5" customHeight="1" x14ac:dyDescent="0.4"/>
    <row r="80" ht="7.5" customHeight="1" x14ac:dyDescent="0.4"/>
    <row r="81" ht="7.5" customHeight="1" x14ac:dyDescent="0.4"/>
    <row r="82" ht="7.5" customHeight="1" x14ac:dyDescent="0.4"/>
    <row r="83" ht="7.5" customHeight="1" x14ac:dyDescent="0.4"/>
    <row r="84" ht="7.5" customHeight="1" x14ac:dyDescent="0.4"/>
    <row r="85" ht="7.5" customHeight="1" x14ac:dyDescent="0.4"/>
    <row r="86" ht="7.5" customHeight="1" x14ac:dyDescent="0.4"/>
    <row r="87" ht="7.5" customHeight="1" x14ac:dyDescent="0.4"/>
    <row r="88" ht="7.5" customHeight="1" x14ac:dyDescent="0.4"/>
    <row r="89" ht="7.5" customHeight="1" x14ac:dyDescent="0.4"/>
    <row r="90" ht="7.5" customHeight="1" x14ac:dyDescent="0.4"/>
    <row r="91" ht="7.5" customHeight="1" x14ac:dyDescent="0.4"/>
    <row r="92" ht="7.5" customHeight="1" x14ac:dyDescent="0.4"/>
    <row r="93" ht="7.5" customHeight="1" x14ac:dyDescent="0.4"/>
    <row r="94" ht="7.5" customHeight="1" x14ac:dyDescent="0.4"/>
    <row r="95" ht="7.5" customHeight="1" x14ac:dyDescent="0.4"/>
    <row r="96" ht="7.5" customHeight="1" x14ac:dyDescent="0.4"/>
    <row r="97" ht="7.5" customHeight="1" x14ac:dyDescent="0.4"/>
    <row r="98" ht="7.5" customHeight="1" x14ac:dyDescent="0.4"/>
    <row r="99" ht="7.5" customHeight="1" x14ac:dyDescent="0.4"/>
    <row r="100" ht="7.5" customHeight="1" x14ac:dyDescent="0.4"/>
    <row r="101" ht="7.5" customHeight="1" x14ac:dyDescent="0.4"/>
    <row r="102" ht="7.5" customHeight="1" x14ac:dyDescent="0.4"/>
    <row r="103" ht="7.5" customHeight="1" x14ac:dyDescent="0.4"/>
    <row r="104" ht="7.5" customHeight="1" x14ac:dyDescent="0.4"/>
    <row r="105" ht="7.5" customHeight="1" x14ac:dyDescent="0.4"/>
    <row r="106" ht="7.5" customHeight="1" x14ac:dyDescent="0.4"/>
    <row r="107" ht="7.5" customHeight="1" x14ac:dyDescent="0.4"/>
    <row r="108" ht="7.5" customHeight="1" x14ac:dyDescent="0.4"/>
    <row r="109" ht="7.5" customHeight="1" x14ac:dyDescent="0.4"/>
    <row r="110" ht="7.5" customHeight="1" x14ac:dyDescent="0.4"/>
    <row r="111" ht="7.5" customHeight="1" x14ac:dyDescent="0.4"/>
    <row r="112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  <row r="217" ht="7.5" customHeight="1" x14ac:dyDescent="0.4"/>
    <row r="218" ht="7.5" customHeight="1" x14ac:dyDescent="0.4"/>
    <row r="219" ht="7.5" customHeight="1" x14ac:dyDescent="0.4"/>
    <row r="220" ht="7.5" customHeight="1" x14ac:dyDescent="0.4"/>
    <row r="221" ht="7.5" customHeight="1" x14ac:dyDescent="0.4"/>
    <row r="222" ht="7.5" customHeight="1" x14ac:dyDescent="0.4"/>
    <row r="223" ht="7.5" customHeight="1" x14ac:dyDescent="0.4"/>
    <row r="224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  <row r="251" ht="7.5" customHeight="1" x14ac:dyDescent="0.4"/>
    <row r="252" ht="7.5" customHeight="1" x14ac:dyDescent="0.4"/>
    <row r="253" ht="7.5" customHeight="1" x14ac:dyDescent="0.4"/>
    <row r="254" ht="7.5" customHeight="1" x14ac:dyDescent="0.4"/>
    <row r="255" ht="7.5" customHeight="1" x14ac:dyDescent="0.4"/>
    <row r="256" ht="7.5" customHeight="1" x14ac:dyDescent="0.4"/>
    <row r="257" ht="7.5" customHeight="1" x14ac:dyDescent="0.4"/>
    <row r="258" ht="7.5" customHeight="1" x14ac:dyDescent="0.4"/>
    <row r="259" ht="7.5" customHeight="1" x14ac:dyDescent="0.4"/>
    <row r="260" ht="7.5" customHeight="1" x14ac:dyDescent="0.4"/>
    <row r="261" ht="7.5" customHeight="1" x14ac:dyDescent="0.4"/>
    <row r="262" ht="7.5" customHeight="1" x14ac:dyDescent="0.4"/>
    <row r="263" ht="7.5" customHeight="1" x14ac:dyDescent="0.4"/>
    <row r="264" ht="7.5" customHeight="1" x14ac:dyDescent="0.4"/>
    <row r="265" ht="7.5" customHeight="1" x14ac:dyDescent="0.4"/>
    <row r="266" ht="7.5" customHeight="1" x14ac:dyDescent="0.4"/>
    <row r="267" ht="7.5" customHeight="1" x14ac:dyDescent="0.4"/>
    <row r="268" ht="7.5" customHeight="1" x14ac:dyDescent="0.4"/>
    <row r="269" ht="7.5" customHeight="1" x14ac:dyDescent="0.4"/>
    <row r="270" ht="7.5" customHeight="1" x14ac:dyDescent="0.4"/>
    <row r="271" ht="7.5" customHeight="1" x14ac:dyDescent="0.4"/>
    <row r="272" ht="7.5" customHeight="1" x14ac:dyDescent="0.4"/>
    <row r="273" ht="7.5" customHeight="1" x14ac:dyDescent="0.4"/>
    <row r="274" ht="7.5" customHeight="1" x14ac:dyDescent="0.4"/>
    <row r="275" ht="7.5" customHeight="1" x14ac:dyDescent="0.4"/>
    <row r="276" ht="7.5" customHeight="1" x14ac:dyDescent="0.4"/>
    <row r="277" ht="7.5" customHeight="1" x14ac:dyDescent="0.4"/>
    <row r="278" ht="7.5" customHeight="1" x14ac:dyDescent="0.4"/>
    <row r="279" ht="7.5" customHeight="1" x14ac:dyDescent="0.4"/>
    <row r="280" ht="7.5" customHeight="1" x14ac:dyDescent="0.4"/>
    <row r="281" ht="7.5" customHeight="1" x14ac:dyDescent="0.4"/>
    <row r="282" ht="7.5" customHeight="1" x14ac:dyDescent="0.4"/>
    <row r="283" ht="7.5" customHeight="1" x14ac:dyDescent="0.4"/>
    <row r="284" ht="7.5" customHeight="1" x14ac:dyDescent="0.4"/>
    <row r="285" ht="7.5" customHeight="1" x14ac:dyDescent="0.4"/>
    <row r="286" ht="7.5" customHeight="1" x14ac:dyDescent="0.4"/>
    <row r="287" ht="7.5" customHeight="1" x14ac:dyDescent="0.4"/>
    <row r="288" ht="7.5" customHeight="1" x14ac:dyDescent="0.4"/>
    <row r="289" ht="7.5" customHeight="1" x14ac:dyDescent="0.4"/>
    <row r="290" ht="7.5" customHeight="1" x14ac:dyDescent="0.4"/>
    <row r="291" ht="7.5" customHeight="1" x14ac:dyDescent="0.4"/>
    <row r="292" ht="7.5" customHeight="1" x14ac:dyDescent="0.4"/>
    <row r="293" ht="7.5" customHeight="1" x14ac:dyDescent="0.4"/>
    <row r="294" ht="7.5" customHeight="1" x14ac:dyDescent="0.4"/>
    <row r="295" ht="7.5" customHeight="1" x14ac:dyDescent="0.4"/>
    <row r="296" ht="7.5" customHeight="1" x14ac:dyDescent="0.4"/>
    <row r="297" ht="7.5" customHeight="1" x14ac:dyDescent="0.4"/>
    <row r="298" ht="7.5" customHeight="1" x14ac:dyDescent="0.4"/>
    <row r="299" ht="7.5" customHeight="1" x14ac:dyDescent="0.4"/>
    <row r="300" ht="7.5" customHeight="1" x14ac:dyDescent="0.4"/>
    <row r="301" ht="7.5" customHeight="1" x14ac:dyDescent="0.4"/>
    <row r="302" ht="7.5" customHeight="1" x14ac:dyDescent="0.4"/>
    <row r="303" ht="7.5" customHeight="1" x14ac:dyDescent="0.4"/>
    <row r="304" ht="7.5" customHeight="1" x14ac:dyDescent="0.4"/>
    <row r="305" ht="7.5" customHeight="1" x14ac:dyDescent="0.4"/>
    <row r="306" ht="7.5" customHeight="1" x14ac:dyDescent="0.4"/>
    <row r="307" ht="7.5" customHeight="1" x14ac:dyDescent="0.4"/>
    <row r="308" ht="7.5" customHeight="1" x14ac:dyDescent="0.4"/>
  </sheetData>
  <sheetProtection sheet="1" objects="1" scenarios="1"/>
  <mergeCells count="134">
    <mergeCell ref="B29:BK29"/>
    <mergeCell ref="BL29:BS29"/>
    <mergeCell ref="BT29:BV29"/>
    <mergeCell ref="B31:D31"/>
    <mergeCell ref="E31:BV31"/>
    <mergeCell ref="E32:BV32"/>
    <mergeCell ref="M27:P27"/>
    <mergeCell ref="Q27:AS27"/>
    <mergeCell ref="AT27:BK27"/>
    <mergeCell ref="BL27:BS27"/>
    <mergeCell ref="BT27:BV27"/>
    <mergeCell ref="M28:P28"/>
    <mergeCell ref="Q28:AS28"/>
    <mergeCell ref="AT28:BK28"/>
    <mergeCell ref="BL28:BS28"/>
    <mergeCell ref="BT28:BV28"/>
    <mergeCell ref="B19:L28"/>
    <mergeCell ref="M19:P19"/>
    <mergeCell ref="Q19:AS19"/>
    <mergeCell ref="AT19:BK19"/>
    <mergeCell ref="BL19:BV19"/>
    <mergeCell ref="M20:P20"/>
    <mergeCell ref="Q20:AS20"/>
    <mergeCell ref="AT20:BK20"/>
    <mergeCell ref="M25:P25"/>
    <mergeCell ref="Q25:AS25"/>
    <mergeCell ref="AT25:BK25"/>
    <mergeCell ref="BL25:BS25"/>
    <mergeCell ref="BT25:BV25"/>
    <mergeCell ref="M26:P26"/>
    <mergeCell ref="Q26:AS26"/>
    <mergeCell ref="AT26:BK26"/>
    <mergeCell ref="BL26:BS26"/>
    <mergeCell ref="BT26:BV26"/>
    <mergeCell ref="M23:P23"/>
    <mergeCell ref="Q23:AS23"/>
    <mergeCell ref="AT23:BK23"/>
    <mergeCell ref="BL23:BS23"/>
    <mergeCell ref="BT23:BV23"/>
    <mergeCell ref="M24:P24"/>
    <mergeCell ref="Q24:AS24"/>
    <mergeCell ref="AT24:BK24"/>
    <mergeCell ref="BL24:BS24"/>
    <mergeCell ref="BT24:BV24"/>
    <mergeCell ref="M21:P21"/>
    <mergeCell ref="Q21:AS21"/>
    <mergeCell ref="AT21:BK21"/>
    <mergeCell ref="BL21:BS21"/>
    <mergeCell ref="BT21:BV21"/>
    <mergeCell ref="M22:P22"/>
    <mergeCell ref="Q22:AS22"/>
    <mergeCell ref="AT22:BK22"/>
    <mergeCell ref="BL22:BS22"/>
    <mergeCell ref="BT22:BV22"/>
    <mergeCell ref="BL20:BS20"/>
    <mergeCell ref="BT20:BV20"/>
    <mergeCell ref="U17:BV17"/>
    <mergeCell ref="B18:L18"/>
    <mergeCell ref="M18:P18"/>
    <mergeCell ref="Q18:V18"/>
    <mergeCell ref="AA18:AD18"/>
    <mergeCell ref="AE18:AW18"/>
    <mergeCell ref="BB18:BE18"/>
    <mergeCell ref="BF18:BK18"/>
    <mergeCell ref="BL18:BS18"/>
    <mergeCell ref="BT18:BV18"/>
    <mergeCell ref="AX15:BA15"/>
    <mergeCell ref="BC15:BJ15"/>
    <mergeCell ref="BK15:BR15"/>
    <mergeCell ref="BS15:BV15"/>
    <mergeCell ref="B16:L17"/>
    <mergeCell ref="M16:T16"/>
    <mergeCell ref="U16:AO16"/>
    <mergeCell ref="AP16:AW16"/>
    <mergeCell ref="AX16:BV16"/>
    <mergeCell ref="M17:T17"/>
    <mergeCell ref="B15:L15"/>
    <mergeCell ref="M15:T15"/>
    <mergeCell ref="U15:AB15"/>
    <mergeCell ref="AC15:AF15"/>
    <mergeCell ref="AH15:AO15"/>
    <mergeCell ref="AP15:AW15"/>
    <mergeCell ref="BD13:BF13"/>
    <mergeCell ref="BG13:BJ13"/>
    <mergeCell ref="BK13:BN13"/>
    <mergeCell ref="BO13:BR13"/>
    <mergeCell ref="BS13:BV13"/>
    <mergeCell ref="B14:L14"/>
    <mergeCell ref="M14:BV14"/>
    <mergeCell ref="AG13:AJ13"/>
    <mergeCell ref="AK13:AM13"/>
    <mergeCell ref="AN13:AQ13"/>
    <mergeCell ref="AR13:AU13"/>
    <mergeCell ref="AV13:AY13"/>
    <mergeCell ref="AZ13:BC13"/>
    <mergeCell ref="B13:L13"/>
    <mergeCell ref="M13:R13"/>
    <mergeCell ref="S13:V13"/>
    <mergeCell ref="W13:Y13"/>
    <mergeCell ref="Z13:AC13"/>
    <mergeCell ref="AD13:AF13"/>
    <mergeCell ref="AC11:AO11"/>
    <mergeCell ref="AP11:AS11"/>
    <mergeCell ref="Y5:AD8"/>
    <mergeCell ref="AE5:AP5"/>
    <mergeCell ref="AQ5:BS5"/>
    <mergeCell ref="AE6:AP6"/>
    <mergeCell ref="AQ6:BS6"/>
    <mergeCell ref="AE7:AP7"/>
    <mergeCell ref="AQ7:BS7"/>
    <mergeCell ref="B30:L30"/>
    <mergeCell ref="M30:BV30"/>
    <mergeCell ref="B12:L12"/>
    <mergeCell ref="M12:X12"/>
    <mergeCell ref="Y12:AB12"/>
    <mergeCell ref="AD12:AO12"/>
    <mergeCell ref="AP12:AS12"/>
    <mergeCell ref="B2:BV2"/>
    <mergeCell ref="AV3:BA3"/>
    <mergeCell ref="BB3:BE3"/>
    <mergeCell ref="BF3:BH3"/>
    <mergeCell ref="BI3:BL3"/>
    <mergeCell ref="BM3:BO3"/>
    <mergeCell ref="BP3:BS3"/>
    <mergeCell ref="BT3:BV3"/>
    <mergeCell ref="B4:O4"/>
    <mergeCell ref="P4:R4"/>
    <mergeCell ref="BT7:BW7"/>
    <mergeCell ref="AE8:AP8"/>
    <mergeCell ref="AQ8:BS8"/>
    <mergeCell ref="B10:BV10"/>
    <mergeCell ref="B11:L11"/>
    <mergeCell ref="M11:X11"/>
    <mergeCell ref="Y11:AB11"/>
  </mergeCells>
  <phoneticPr fontId="3"/>
  <dataValidations count="2">
    <dataValidation type="list" allowBlank="1" showInputMessage="1" showErrorMessage="1" sqref="AA18:AD18 M20:P28 BB18:BE18 M18:P18" xr:uid="{44D7FB8E-9AAE-4571-87C3-E32BA5E14791}">
      <formula1>$CH$18:$CI$18</formula1>
    </dataValidation>
    <dataValidation type="list" allowBlank="1" showInputMessage="1" showErrorMessage="1" sqref="Y11:AB11 AP11:AS11" xr:uid="{33792D47-44A5-47D6-BD53-55D8C25485E1}">
      <formula1>$CH$11</formula1>
    </dataValidation>
  </dataValidations>
  <pageMargins left="0.7" right="0.39" top="0.82" bottom="0.3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使用許可申請書（自動計算・シート保護）</vt:lpstr>
      <vt:lpstr>使用許可申請書（手入力用）</vt:lpstr>
      <vt:lpstr>'使用許可申請書（自動計算・シート保護）'!Print_Area</vt:lpstr>
      <vt:lpstr>'使用許可申請書（手入力用）'!Print_Area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剛志</dc:creator>
  <cp:lastModifiedBy>佐藤 剛志</cp:lastModifiedBy>
  <cp:lastPrinted>2025-05-23T01:39:19Z</cp:lastPrinted>
  <dcterms:created xsi:type="dcterms:W3CDTF">2025-04-14T00:04:50Z</dcterms:created>
  <dcterms:modified xsi:type="dcterms:W3CDTF">2025-06-01T08:20:50Z</dcterms:modified>
</cp:coreProperties>
</file>